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4786" windowWidth="15840" windowHeight="9120" activeTab="0"/>
  </bookViews>
  <sheets>
    <sheet name="19.09" sheetId="1" r:id="rId1"/>
    <sheet name="20.09" sheetId="2" r:id="rId2"/>
  </sheets>
  <definedNames/>
  <calcPr fullCalcOnLoad="1"/>
</workbook>
</file>

<file path=xl/sharedStrings.xml><?xml version="1.0" encoding="utf-8"?>
<sst xmlns="http://schemas.openxmlformats.org/spreadsheetml/2006/main" count="500" uniqueCount="99">
  <si>
    <t>№ попытки</t>
  </si>
  <si>
    <t>Время старта</t>
  </si>
  <si>
    <t>Время финиша</t>
  </si>
  <si>
    <t>Время прохождения сек</t>
  </si>
  <si>
    <t>Результат</t>
  </si>
  <si>
    <t>Лучший результат</t>
  </si>
  <si>
    <t>№п/п</t>
  </si>
  <si>
    <t>часы</t>
  </si>
  <si>
    <t>мин.</t>
  </si>
  <si>
    <t>сек.</t>
  </si>
  <si>
    <t>сотые</t>
  </si>
  <si>
    <t>Новополоцк</t>
  </si>
  <si>
    <t>Борисов</t>
  </si>
  <si>
    <t>Минск</t>
  </si>
  <si>
    <t>Москва</t>
  </si>
  <si>
    <t>Павлюченко Дмитрий</t>
  </si>
  <si>
    <t>Шмидт Никита</t>
  </si>
  <si>
    <t>Лаврецкий Александр</t>
  </si>
  <si>
    <t>Хижняков Алексей</t>
  </si>
  <si>
    <t>Клепацкий Виталий</t>
  </si>
  <si>
    <t>Головачев Александр</t>
  </si>
  <si>
    <t>Третьяк Павел</t>
  </si>
  <si>
    <t>Лютарович Дмитрий</t>
  </si>
  <si>
    <t>Головинский Дмитрий</t>
  </si>
  <si>
    <t>Колтович Андрей</t>
  </si>
  <si>
    <t xml:space="preserve">           Белорусская Ассоциация Каноэ</t>
  </si>
  <si>
    <t>Разряд</t>
  </si>
  <si>
    <t>Год рожд</t>
  </si>
  <si>
    <t>Город</t>
  </si>
  <si>
    <t>Организация</t>
  </si>
  <si>
    <t>мс</t>
  </si>
  <si>
    <t>РЦОП</t>
  </si>
  <si>
    <t>кмс</t>
  </si>
  <si>
    <t>КДЮСШ</t>
  </si>
  <si>
    <t>"Три стихии"</t>
  </si>
  <si>
    <t>б/р</t>
  </si>
  <si>
    <t>лично</t>
  </si>
  <si>
    <t>СДЮШОР в/в</t>
  </si>
  <si>
    <t>Штраф сек</t>
  </si>
  <si>
    <t>Главный судья</t>
  </si>
  <si>
    <t>Главный секретарь</t>
  </si>
  <si>
    <t>д.п. Ждановичи, слаломный канал</t>
  </si>
  <si>
    <t>Демидов и К</t>
  </si>
  <si>
    <t>Кардашин Сергей</t>
  </si>
  <si>
    <t>"Аг. Венгрова"</t>
  </si>
  <si>
    <t>Подобряев Алексей</t>
  </si>
  <si>
    <t>В.Н.Челядинский</t>
  </si>
  <si>
    <t>по гребному слалому на байдарках и каноэ</t>
  </si>
  <si>
    <t xml:space="preserve"> К1-М</t>
  </si>
  <si>
    <t>Фамилия, имя</t>
  </si>
  <si>
    <t>Третьяк Виктор</t>
  </si>
  <si>
    <t>Головаченко Денис</t>
  </si>
  <si>
    <t>Быкадоров Владимир</t>
  </si>
  <si>
    <t>Глаз Дмитрий</t>
  </si>
  <si>
    <t>Гецман Антон</t>
  </si>
  <si>
    <t>Гуринович Сергей</t>
  </si>
  <si>
    <t>Вевер Александр</t>
  </si>
  <si>
    <t xml:space="preserve"> С1</t>
  </si>
  <si>
    <t>Исмаилова Севинч</t>
  </si>
  <si>
    <t>Мараховская Анна</t>
  </si>
  <si>
    <t>Аг.Венгрова</t>
  </si>
  <si>
    <t>ФКСиТ</t>
  </si>
  <si>
    <t>К-1ж</t>
  </si>
  <si>
    <t>Хомченко Андрей</t>
  </si>
  <si>
    <t>Бурак Сергей</t>
  </si>
  <si>
    <t>Романовский Алексей</t>
  </si>
  <si>
    <t>"Аквариум"</t>
  </si>
  <si>
    <t xml:space="preserve">СДЮШОР </t>
  </si>
  <si>
    <t>Шабан Алексей</t>
  </si>
  <si>
    <t>Kayak.by</t>
  </si>
  <si>
    <t>Новиков Александр</t>
  </si>
  <si>
    <t>Шишко Артем</t>
  </si>
  <si>
    <t>Шишко Роман</t>
  </si>
  <si>
    <t>Зингер Павел</t>
  </si>
  <si>
    <t>Антонович Григорий</t>
  </si>
  <si>
    <t>Тамкович Александр</t>
  </si>
  <si>
    <t>Соколовский Алексей</t>
  </si>
  <si>
    <t>СТК "Зубренок"</t>
  </si>
  <si>
    <t>Каптуров Александр</t>
  </si>
  <si>
    <t>Косенкова Анастасия</t>
  </si>
  <si>
    <t>Штраф по секциям</t>
  </si>
  <si>
    <t xml:space="preserve">Открытый чемпионат г.Минска </t>
  </si>
  <si>
    <t xml:space="preserve">           Управление физической культуры, спорта и туризма Мингорисполкома</t>
  </si>
  <si>
    <t>19.09.2009 г.</t>
  </si>
  <si>
    <t>Селезнев Михаил</t>
  </si>
  <si>
    <t>ОСК</t>
  </si>
  <si>
    <t>Ромашкин Дмитрий</t>
  </si>
  <si>
    <t>Три стихии</t>
  </si>
  <si>
    <t>Могилевский Фёдор</t>
  </si>
  <si>
    <t>Алтунджи Сергей</t>
  </si>
  <si>
    <t>Иванов Сергей</t>
  </si>
  <si>
    <t>Федосеева Марина</t>
  </si>
  <si>
    <t>Граховская Евгения</t>
  </si>
  <si>
    <t>Категория</t>
  </si>
  <si>
    <t>Т.В.Немкевич</t>
  </si>
  <si>
    <t>н/старт</t>
  </si>
  <si>
    <t>н/финиш</t>
  </si>
  <si>
    <t>20.09.2009 г.</t>
  </si>
  <si>
    <t>Рогачев Кирилл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</si>
</sst>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h:mm:ss;@"/>
    <numFmt numFmtId="171" formatCode="hh:mm\ AM/PM"/>
  </numFmts>
  <fonts count="31">
    <font>
      <sz val="10"/>
      <name val="Arial Cyr"/>
      <family val="2"/>
    </font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/>
    </xf>
    <xf numFmtId="164" fontId="3" fillId="24" borderId="11" xfId="0" applyNumberFormat="1" applyFont="1" applyFill="1" applyBorder="1" applyAlignment="1" applyProtection="1">
      <alignment/>
      <protection locked="0"/>
    </xf>
    <xf numFmtId="2" fontId="3" fillId="24" borderId="12" xfId="0" applyNumberFormat="1" applyFont="1" applyFill="1" applyBorder="1" applyAlignment="1">
      <alignment/>
    </xf>
    <xf numFmtId="2" fontId="3" fillId="24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3" fillId="25" borderId="13" xfId="0" applyFont="1" applyFill="1" applyBorder="1" applyAlignment="1" applyProtection="1">
      <alignment horizontal="center" vertical="center"/>
      <protection locked="0"/>
    </xf>
    <xf numFmtId="0" fontId="5" fillId="25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3" fillId="25" borderId="16" xfId="0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/>
    </xf>
    <xf numFmtId="0" fontId="5" fillId="25" borderId="15" xfId="0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2" fontId="3" fillId="24" borderId="18" xfId="0" applyNumberFormat="1" applyFont="1" applyFill="1" applyBorder="1" applyAlignment="1">
      <alignment vertical="center"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2" fontId="5" fillId="24" borderId="19" xfId="0" applyNumberFormat="1" applyFont="1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5" fillId="25" borderId="0" xfId="0" applyFont="1" applyFill="1" applyBorder="1" applyAlignment="1" applyProtection="1">
      <alignment vertical="center"/>
      <protection/>
    </xf>
    <xf numFmtId="0" fontId="5" fillId="25" borderId="0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>
      <alignment horizontal="center"/>
    </xf>
    <xf numFmtId="164" fontId="3" fillId="24" borderId="0" xfId="0" applyNumberFormat="1" applyFont="1" applyFill="1" applyBorder="1" applyAlignment="1" applyProtection="1">
      <alignment/>
      <protection locked="0"/>
    </xf>
    <xf numFmtId="2" fontId="3" fillId="24" borderId="0" xfId="0" applyNumberFormat="1" applyFont="1" applyFill="1" applyBorder="1" applyAlignment="1">
      <alignment/>
    </xf>
    <xf numFmtId="2" fontId="5" fillId="24" borderId="0" xfId="0" applyNumberFormat="1" applyFont="1" applyFill="1" applyBorder="1" applyAlignment="1">
      <alignment vertical="center"/>
    </xf>
    <xf numFmtId="0" fontId="0" fillId="0" borderId="15" xfId="0" applyFont="1" applyBorder="1" applyAlignment="1">
      <alignment/>
    </xf>
    <xf numFmtId="0" fontId="3" fillId="25" borderId="16" xfId="0" applyFont="1" applyFill="1" applyBorder="1" applyAlignment="1" applyProtection="1">
      <alignment horizontal="center" vertical="center"/>
      <protection locked="0"/>
    </xf>
    <xf numFmtId="0" fontId="5" fillId="25" borderId="15" xfId="0" applyFont="1" applyFill="1" applyBorder="1" applyAlignment="1" applyProtection="1">
      <alignment horizontal="center" vertical="center"/>
      <protection/>
    </xf>
    <xf numFmtId="0" fontId="5" fillId="25" borderId="21" xfId="0" applyFont="1" applyFill="1" applyBorder="1" applyAlignment="1" applyProtection="1">
      <alignment vertical="center"/>
      <protection/>
    </xf>
    <xf numFmtId="0" fontId="5" fillId="25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3" fillId="24" borderId="22" xfId="0" applyNumberFormat="1" applyFont="1" applyFill="1" applyBorder="1" applyAlignment="1" applyProtection="1">
      <alignment/>
      <protection locked="0"/>
    </xf>
    <xf numFmtId="164" fontId="3" fillId="24" borderId="23" xfId="0" applyNumberFormat="1" applyFont="1" applyFill="1" applyBorder="1" applyAlignment="1" applyProtection="1">
      <alignment/>
      <protection locked="0"/>
    </xf>
    <xf numFmtId="0" fontId="3" fillId="0" borderId="16" xfId="0" applyFont="1" applyBorder="1" applyAlignment="1">
      <alignment/>
    </xf>
    <xf numFmtId="0" fontId="3" fillId="25" borderId="21" xfId="0" applyFont="1" applyFill="1" applyBorder="1" applyAlignment="1" applyProtection="1">
      <alignment vertical="center"/>
      <protection locked="0"/>
    </xf>
    <xf numFmtId="0" fontId="3" fillId="25" borderId="20" xfId="0" applyFont="1" applyFill="1" applyBorder="1" applyAlignment="1" applyProtection="1">
      <alignment horizontal="center" vertical="center"/>
      <protection locked="0"/>
    </xf>
    <xf numFmtId="164" fontId="3" fillId="24" borderId="24" xfId="0" applyNumberFormat="1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14" fontId="0" fillId="0" borderId="0" xfId="0" applyNumberFormat="1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24" borderId="25" xfId="0" applyFont="1" applyFill="1" applyBorder="1" applyAlignment="1">
      <alignment horizontal="center"/>
    </xf>
    <xf numFmtId="164" fontId="3" fillId="24" borderId="26" xfId="0" applyNumberFormat="1" applyFont="1" applyFill="1" applyBorder="1" applyAlignment="1" applyProtection="1">
      <alignment/>
      <protection locked="0"/>
    </xf>
    <xf numFmtId="2" fontId="3" fillId="24" borderId="27" xfId="0" applyNumberFormat="1" applyFont="1" applyFill="1" applyBorder="1" applyAlignment="1">
      <alignment/>
    </xf>
    <xf numFmtId="2" fontId="3" fillId="24" borderId="25" xfId="0" applyNumberFormat="1" applyFont="1" applyFill="1" applyBorder="1" applyAlignment="1">
      <alignment/>
    </xf>
    <xf numFmtId="2" fontId="3" fillId="24" borderId="28" xfId="0" applyNumberFormat="1" applyFont="1" applyFill="1" applyBorder="1" applyAlignment="1">
      <alignment vertical="center"/>
    </xf>
    <xf numFmtId="0" fontId="0" fillId="0" borderId="29" xfId="0" applyBorder="1" applyAlignment="1">
      <alignment textRotation="90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textRotation="90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textRotation="90" wrapText="1"/>
    </xf>
    <xf numFmtId="0" fontId="2" fillId="24" borderId="37" xfId="0" applyFont="1" applyFill="1" applyBorder="1" applyAlignment="1">
      <alignment horizontal="center" vertical="center" textRotation="90" wrapText="1"/>
    </xf>
    <xf numFmtId="0" fontId="2" fillId="24" borderId="38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25" borderId="18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/>
    </xf>
    <xf numFmtId="0" fontId="5" fillId="25" borderId="14" xfId="0" applyFont="1" applyFill="1" applyBorder="1" applyAlignment="1" applyProtection="1">
      <alignment vertical="center"/>
      <protection/>
    </xf>
    <xf numFmtId="0" fontId="5" fillId="25" borderId="20" xfId="0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0" fontId="3" fillId="0" borderId="16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horizontal="center"/>
    </xf>
    <xf numFmtId="164" fontId="3" fillId="0" borderId="11" xfId="0" applyNumberFormat="1" applyFont="1" applyFill="1" applyBorder="1" applyAlignment="1" applyProtection="1">
      <alignment/>
      <protection locked="0"/>
    </xf>
    <xf numFmtId="164" fontId="3" fillId="0" borderId="23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3" fillId="0" borderId="22" xfId="0" applyNumberFormat="1" applyFon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2" fillId="24" borderId="39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24" borderId="51" xfId="0" applyFont="1" applyFill="1" applyBorder="1" applyAlignment="1">
      <alignment horizontal="center" vertical="center" textRotation="90" wrapText="1"/>
    </xf>
    <xf numFmtId="0" fontId="2" fillId="24" borderId="36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107"/>
  <sheetViews>
    <sheetView tabSelected="1" zoomScalePageLayoutView="0" workbookViewId="0" topLeftCell="A1">
      <selection activeCell="X108" sqref="X108"/>
    </sheetView>
  </sheetViews>
  <sheetFormatPr defaultColWidth="9.00390625" defaultRowHeight="12.75"/>
  <cols>
    <col min="1" max="1" width="4.25390625" style="0" customWidth="1"/>
    <col min="2" max="2" width="19.625" style="0" customWidth="1"/>
    <col min="3" max="3" width="6.375" style="8" customWidth="1"/>
    <col min="4" max="4" width="6.25390625" style="8" customWidth="1"/>
    <col min="5" max="5" width="12.25390625" style="8" customWidth="1"/>
    <col min="6" max="6" width="13.25390625" style="8" customWidth="1"/>
    <col min="7" max="7" width="3.00390625" style="0" customWidth="1"/>
    <col min="8" max="8" width="4.875" style="0" hidden="1" customWidth="1"/>
    <col min="9" max="9" width="4.25390625" style="0" hidden="1" customWidth="1"/>
    <col min="10" max="10" width="5.125" style="0" hidden="1" customWidth="1"/>
    <col min="11" max="12" width="4.625" style="0" hidden="1" customWidth="1"/>
    <col min="13" max="13" width="3.75390625" style="0" hidden="1" customWidth="1"/>
    <col min="14" max="14" width="5.125" style="0" hidden="1" customWidth="1"/>
    <col min="15" max="15" width="8.00390625" style="0" customWidth="1"/>
    <col min="16" max="16" width="6.75390625" style="0" hidden="1" customWidth="1"/>
    <col min="17" max="17" width="6.625" style="0" hidden="1" customWidth="1"/>
    <col min="18" max="18" width="6.875" style="0" hidden="1" customWidth="1"/>
    <col min="19" max="19" width="6.375" style="0" hidden="1" customWidth="1"/>
    <col min="20" max="20" width="6.625" style="0" hidden="1" customWidth="1"/>
    <col min="21" max="21" width="7.375" style="0" customWidth="1"/>
    <col min="22" max="22" width="10.625" style="0" customWidth="1"/>
    <col min="23" max="23" width="10.875" style="0" customWidth="1"/>
  </cols>
  <sheetData>
    <row r="1" spans="1:22" ht="13.5" customHeight="1">
      <c r="A1" s="93" t="s">
        <v>82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8.75">
      <c r="A2" s="93" t="s">
        <v>25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13" ht="8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2" ht="18">
      <c r="A4" s="94" t="s">
        <v>81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2" ht="18">
      <c r="A5" s="94" t="s">
        <v>47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6" ht="10.5" customHeight="1">
      <c r="A6" s="5"/>
      <c r="C6" s="6"/>
      <c r="D6" s="5"/>
      <c r="E6" s="7"/>
      <c r="F6" s="5"/>
    </row>
    <row r="7" spans="2:13" ht="13.5" thickBot="1">
      <c r="B7" s="17" t="s">
        <v>93</v>
      </c>
      <c r="C7" s="9" t="s">
        <v>48</v>
      </c>
      <c r="G7" s="45" t="s">
        <v>83</v>
      </c>
      <c r="H7" s="45"/>
      <c r="I7" s="5"/>
      <c r="J7" s="5" t="s">
        <v>41</v>
      </c>
      <c r="K7" s="5"/>
      <c r="L7" s="5"/>
      <c r="M7" s="5"/>
    </row>
    <row r="8" spans="1:23" ht="12.75" customHeight="1">
      <c r="A8" s="52"/>
      <c r="B8" s="79" t="s">
        <v>49</v>
      </c>
      <c r="C8" s="87" t="s">
        <v>26</v>
      </c>
      <c r="D8" s="89" t="s">
        <v>27</v>
      </c>
      <c r="E8" s="53"/>
      <c r="F8" s="54"/>
      <c r="G8" s="91" t="s">
        <v>0</v>
      </c>
      <c r="H8" s="86" t="s">
        <v>1</v>
      </c>
      <c r="I8" s="86"/>
      <c r="J8" s="86"/>
      <c r="K8" s="86" t="s">
        <v>2</v>
      </c>
      <c r="L8" s="86"/>
      <c r="M8" s="86"/>
      <c r="N8" s="86"/>
      <c r="O8" s="77" t="s">
        <v>3</v>
      </c>
      <c r="P8" s="55">
        <v>1</v>
      </c>
      <c r="Q8" s="55">
        <v>2</v>
      </c>
      <c r="R8" s="55">
        <v>3</v>
      </c>
      <c r="S8" s="55">
        <v>4</v>
      </c>
      <c r="T8" s="55">
        <v>5</v>
      </c>
      <c r="U8" s="79" t="s">
        <v>38</v>
      </c>
      <c r="V8" s="79" t="s">
        <v>4</v>
      </c>
      <c r="W8" s="81" t="s">
        <v>5</v>
      </c>
    </row>
    <row r="9" spans="1:23" ht="40.5" customHeight="1" thickBot="1">
      <c r="A9" s="56" t="s">
        <v>6</v>
      </c>
      <c r="B9" s="80"/>
      <c r="C9" s="88"/>
      <c r="D9" s="90"/>
      <c r="E9" s="57" t="s">
        <v>28</v>
      </c>
      <c r="F9" s="58" t="s">
        <v>29</v>
      </c>
      <c r="G9" s="92"/>
      <c r="H9" s="60" t="s">
        <v>7</v>
      </c>
      <c r="I9" s="61" t="s">
        <v>8</v>
      </c>
      <c r="J9" s="59" t="s">
        <v>9</v>
      </c>
      <c r="K9" s="60" t="s">
        <v>7</v>
      </c>
      <c r="L9" s="61" t="s">
        <v>8</v>
      </c>
      <c r="M9" s="61" t="s">
        <v>9</v>
      </c>
      <c r="N9" s="59" t="s">
        <v>10</v>
      </c>
      <c r="O9" s="78"/>
      <c r="P9" s="83" t="s">
        <v>80</v>
      </c>
      <c r="Q9" s="84"/>
      <c r="R9" s="84"/>
      <c r="S9" s="84"/>
      <c r="T9" s="85"/>
      <c r="U9" s="80"/>
      <c r="V9" s="80"/>
      <c r="W9" s="82"/>
    </row>
    <row r="10" spans="1:23" ht="12.75">
      <c r="A10" s="12">
        <v>1</v>
      </c>
      <c r="B10" s="41" t="s">
        <v>22</v>
      </c>
      <c r="C10" s="42" t="s">
        <v>30</v>
      </c>
      <c r="D10" s="42">
        <v>1986</v>
      </c>
      <c r="E10" s="42" t="s">
        <v>13</v>
      </c>
      <c r="F10" s="42" t="s">
        <v>31</v>
      </c>
      <c r="G10" s="47">
        <f>IF(ISTEXT(B10),1," ")</f>
        <v>1</v>
      </c>
      <c r="H10" s="48">
        <v>0</v>
      </c>
      <c r="I10" s="48">
        <v>51</v>
      </c>
      <c r="J10" s="48">
        <v>0</v>
      </c>
      <c r="K10" s="48">
        <v>0</v>
      </c>
      <c r="L10" s="48">
        <v>53</v>
      </c>
      <c r="M10" s="48">
        <v>11</v>
      </c>
      <c r="N10" s="43">
        <v>26</v>
      </c>
      <c r="O10" s="3">
        <f aca="true" t="shared" si="0" ref="O10:O40">IF(AND(ISNUMBER(I10),ISNUMBER(L10)),(K10-H10)*60^2+(L10-I10)*60+(M10-J10)+(N10)/100," ")</f>
        <v>131.26</v>
      </c>
      <c r="P10" s="49">
        <v>0</v>
      </c>
      <c r="Q10" s="49">
        <v>0</v>
      </c>
      <c r="R10" s="49">
        <v>0</v>
      </c>
      <c r="S10" s="49">
        <v>0</v>
      </c>
      <c r="T10" s="49">
        <v>4</v>
      </c>
      <c r="U10" s="48">
        <f aca="true" t="shared" si="1" ref="U10:U41">T10+S10+R10+Q10+P10</f>
        <v>4</v>
      </c>
      <c r="V10" s="50">
        <f aca="true" t="shared" si="2" ref="V10:V40">IF(ISNUMBER(O10),O10+U10," ")</f>
        <v>135.26</v>
      </c>
      <c r="W10" s="51">
        <f>IF(AND(ISNUMBER(V10),ISNUMBER(V11)),MIN(V10:V11),IF(ISNUMBER(V10),V10,IF(ISNUMBER(V11),V11," ")))</f>
        <v>128.7</v>
      </c>
    </row>
    <row r="11" spans="1:23" ht="12.75">
      <c r="A11" s="14">
        <v>198</v>
      </c>
      <c r="B11" s="15" t="str">
        <f>B10</f>
        <v>Лютарович Дмитрий</v>
      </c>
      <c r="C11" s="11"/>
      <c r="D11" s="11"/>
      <c r="E11" s="11"/>
      <c r="F11" s="11"/>
      <c r="G11" s="1">
        <f>IF(ISTEXT(B10),2," ")</f>
        <v>2</v>
      </c>
      <c r="H11" s="2">
        <v>1</v>
      </c>
      <c r="I11" s="2">
        <v>41</v>
      </c>
      <c r="J11" s="2">
        <v>0</v>
      </c>
      <c r="K11" s="2">
        <v>1</v>
      </c>
      <c r="L11" s="2">
        <v>43</v>
      </c>
      <c r="M11" s="2">
        <v>6</v>
      </c>
      <c r="N11" s="38">
        <v>70</v>
      </c>
      <c r="O11" s="3">
        <f t="shared" si="0"/>
        <v>126.7</v>
      </c>
      <c r="P11" s="3">
        <v>0</v>
      </c>
      <c r="Q11" s="3">
        <v>0</v>
      </c>
      <c r="R11" s="3">
        <v>0</v>
      </c>
      <c r="S11" s="3">
        <v>0</v>
      </c>
      <c r="T11" s="3">
        <v>2</v>
      </c>
      <c r="U11" s="2">
        <f t="shared" si="1"/>
        <v>2</v>
      </c>
      <c r="V11" s="4">
        <f t="shared" si="2"/>
        <v>128.7</v>
      </c>
      <c r="W11" s="23">
        <f>W10</f>
        <v>128.7</v>
      </c>
    </row>
    <row r="12" spans="1:23" ht="12.75">
      <c r="A12" s="12">
        <v>2</v>
      </c>
      <c r="B12" s="13" t="s">
        <v>23</v>
      </c>
      <c r="C12" s="33" t="s">
        <v>30</v>
      </c>
      <c r="D12" s="33">
        <v>1987</v>
      </c>
      <c r="E12" s="33" t="s">
        <v>13</v>
      </c>
      <c r="F12" s="10" t="s">
        <v>31</v>
      </c>
      <c r="G12" s="1">
        <f>IF(ISTEXT(B12),1," ")</f>
        <v>1</v>
      </c>
      <c r="H12" s="2">
        <v>0</v>
      </c>
      <c r="I12" s="2">
        <v>52</v>
      </c>
      <c r="J12" s="2">
        <v>0</v>
      </c>
      <c r="K12" s="2">
        <v>0</v>
      </c>
      <c r="L12" s="2">
        <v>54</v>
      </c>
      <c r="M12" s="2">
        <v>25</v>
      </c>
      <c r="N12" s="39">
        <v>48</v>
      </c>
      <c r="O12" s="3">
        <f t="shared" si="0"/>
        <v>145.48</v>
      </c>
      <c r="P12" s="3">
        <v>0</v>
      </c>
      <c r="Q12" s="3">
        <v>0</v>
      </c>
      <c r="R12" s="3">
        <v>0</v>
      </c>
      <c r="S12" s="3">
        <v>0</v>
      </c>
      <c r="T12" s="3">
        <v>2</v>
      </c>
      <c r="U12" s="2">
        <f t="shared" si="1"/>
        <v>2</v>
      </c>
      <c r="V12" s="4">
        <f t="shared" si="2"/>
        <v>147.48</v>
      </c>
      <c r="W12" s="20">
        <f>IF(AND(ISNUMBER(V12),ISNUMBER(V13)),MIN(V12:V13),IF(ISNUMBER(V12),V12,IF(ISNUMBER(V13),V13," ")))</f>
        <v>138.7</v>
      </c>
    </row>
    <row r="13" spans="1:23" ht="12.75">
      <c r="A13" s="12">
        <v>162</v>
      </c>
      <c r="B13" s="15" t="str">
        <f>B12</f>
        <v>Головинский Дмитрий</v>
      </c>
      <c r="C13" s="34"/>
      <c r="D13" s="34"/>
      <c r="E13" s="34"/>
      <c r="F13" s="34"/>
      <c r="G13" s="1">
        <f>IF(ISTEXT(B12),2," ")</f>
        <v>2</v>
      </c>
      <c r="H13" s="2">
        <v>1</v>
      </c>
      <c r="I13" s="2">
        <v>49</v>
      </c>
      <c r="J13" s="2">
        <v>0</v>
      </c>
      <c r="K13" s="2">
        <v>1</v>
      </c>
      <c r="L13" s="2">
        <v>51</v>
      </c>
      <c r="M13" s="2">
        <v>14</v>
      </c>
      <c r="N13" s="38">
        <v>70</v>
      </c>
      <c r="O13" s="3">
        <f t="shared" si="0"/>
        <v>134.7</v>
      </c>
      <c r="P13" s="3">
        <v>0</v>
      </c>
      <c r="Q13" s="3">
        <v>0</v>
      </c>
      <c r="R13" s="3">
        <v>0</v>
      </c>
      <c r="S13" s="3">
        <v>0</v>
      </c>
      <c r="T13" s="3">
        <v>4</v>
      </c>
      <c r="U13" s="2">
        <f t="shared" si="1"/>
        <v>4</v>
      </c>
      <c r="V13" s="4">
        <f t="shared" si="2"/>
        <v>138.7</v>
      </c>
      <c r="W13" s="23">
        <f>W12</f>
        <v>138.7</v>
      </c>
    </row>
    <row r="14" spans="1:23" ht="12.75">
      <c r="A14" s="12">
        <v>3</v>
      </c>
      <c r="B14" s="13" t="s">
        <v>84</v>
      </c>
      <c r="C14" s="10" t="s">
        <v>30</v>
      </c>
      <c r="D14" s="10">
        <v>1967</v>
      </c>
      <c r="E14" s="10" t="s">
        <v>14</v>
      </c>
      <c r="F14" s="10" t="s">
        <v>85</v>
      </c>
      <c r="G14" s="1">
        <f>IF(ISTEXT(B14),1," ")</f>
        <v>1</v>
      </c>
      <c r="H14" s="2">
        <v>0</v>
      </c>
      <c r="I14" s="2">
        <v>47</v>
      </c>
      <c r="J14" s="2">
        <v>0</v>
      </c>
      <c r="K14" s="2">
        <v>0</v>
      </c>
      <c r="L14" s="2">
        <v>49</v>
      </c>
      <c r="M14" s="2">
        <v>20</v>
      </c>
      <c r="N14" s="39">
        <v>85</v>
      </c>
      <c r="O14" s="3">
        <f t="shared" si="0"/>
        <v>140.85</v>
      </c>
      <c r="P14" s="3">
        <v>2</v>
      </c>
      <c r="Q14" s="3">
        <v>0</v>
      </c>
      <c r="R14" s="3">
        <v>2</v>
      </c>
      <c r="S14" s="3">
        <v>0</v>
      </c>
      <c r="T14" s="3">
        <v>6</v>
      </c>
      <c r="U14" s="2">
        <f t="shared" si="1"/>
        <v>10</v>
      </c>
      <c r="V14" s="4">
        <f t="shared" si="2"/>
        <v>150.85</v>
      </c>
      <c r="W14" s="20">
        <f>IF(AND(ISNUMBER(V14),ISNUMBER(V15)),MIN(V14:V15),IF(ISNUMBER(V14),V14,IF(ISNUMBER(V15),V15," ")))</f>
        <v>145.95</v>
      </c>
    </row>
    <row r="15" spans="1:23" ht="12.75">
      <c r="A15" s="12">
        <v>180</v>
      </c>
      <c r="B15" s="35" t="str">
        <f>B14</f>
        <v>Селезнев Михаил</v>
      </c>
      <c r="C15" s="36"/>
      <c r="D15" s="36"/>
      <c r="E15" s="36"/>
      <c r="F15" s="36"/>
      <c r="G15" s="1">
        <f>IF(ISTEXT(B14),2," ")</f>
        <v>2</v>
      </c>
      <c r="H15" s="2">
        <v>2</v>
      </c>
      <c r="I15" s="2">
        <v>0</v>
      </c>
      <c r="J15" s="2">
        <v>0</v>
      </c>
      <c r="K15" s="2">
        <v>2</v>
      </c>
      <c r="L15" s="2">
        <v>2</v>
      </c>
      <c r="M15" s="2">
        <v>17</v>
      </c>
      <c r="N15" s="38">
        <v>95</v>
      </c>
      <c r="O15" s="3">
        <f t="shared" si="0"/>
        <v>137.95</v>
      </c>
      <c r="P15" s="3">
        <v>0</v>
      </c>
      <c r="Q15" s="3">
        <v>0</v>
      </c>
      <c r="R15" s="3">
        <v>0</v>
      </c>
      <c r="S15" s="3">
        <v>4</v>
      </c>
      <c r="T15" s="3">
        <v>4</v>
      </c>
      <c r="U15" s="2">
        <f t="shared" si="1"/>
        <v>8</v>
      </c>
      <c r="V15" s="4">
        <f t="shared" si="2"/>
        <v>145.95</v>
      </c>
      <c r="W15" s="23">
        <f>W14</f>
        <v>145.95</v>
      </c>
    </row>
    <row r="16" spans="1:23" ht="12.75">
      <c r="A16" s="12">
        <v>4</v>
      </c>
      <c r="B16" s="40" t="s">
        <v>86</v>
      </c>
      <c r="C16" s="64" t="s">
        <v>30</v>
      </c>
      <c r="D16" s="64">
        <v>1968</v>
      </c>
      <c r="E16" s="64" t="s">
        <v>14</v>
      </c>
      <c r="F16" s="64" t="s">
        <v>87</v>
      </c>
      <c r="G16" s="1">
        <f>IF(ISTEXT(B16),1," ")</f>
        <v>1</v>
      </c>
      <c r="H16" s="2">
        <v>0</v>
      </c>
      <c r="I16" s="2">
        <v>46</v>
      </c>
      <c r="J16" s="2">
        <v>0</v>
      </c>
      <c r="K16" s="2">
        <v>0</v>
      </c>
      <c r="L16" s="2">
        <v>48</v>
      </c>
      <c r="M16" s="2">
        <v>33</v>
      </c>
      <c r="N16" s="39">
        <v>92</v>
      </c>
      <c r="O16" s="3">
        <f t="shared" si="0"/>
        <v>153.92</v>
      </c>
      <c r="P16" s="3">
        <v>0</v>
      </c>
      <c r="Q16" s="3">
        <v>0</v>
      </c>
      <c r="R16" s="3">
        <v>0</v>
      </c>
      <c r="S16" s="3">
        <v>0</v>
      </c>
      <c r="T16" s="3">
        <v>54</v>
      </c>
      <c r="U16" s="2">
        <f t="shared" si="1"/>
        <v>54</v>
      </c>
      <c r="V16" s="4">
        <f t="shared" si="2"/>
        <v>207.92</v>
      </c>
      <c r="W16" s="20">
        <f>IF(AND(ISNUMBER(V16),ISNUMBER(V17)),MIN(V16:V17),IF(ISNUMBER(V16),V16,IF(ISNUMBER(V17),V17," ")))</f>
        <v>157.35</v>
      </c>
    </row>
    <row r="17" spans="1:23" ht="12.75">
      <c r="A17" s="12">
        <v>97</v>
      </c>
      <c r="B17" s="15" t="str">
        <f>B16</f>
        <v>Ромашкин Дмитрий</v>
      </c>
      <c r="C17" s="65"/>
      <c r="D17" s="65"/>
      <c r="E17" s="65"/>
      <c r="F17" s="65"/>
      <c r="G17" s="1">
        <f>IF(ISTEXT(B16),2," ")</f>
        <v>2</v>
      </c>
      <c r="H17" s="2">
        <v>1</v>
      </c>
      <c r="I17" s="2">
        <v>59</v>
      </c>
      <c r="J17" s="2">
        <v>0</v>
      </c>
      <c r="K17" s="2">
        <v>2</v>
      </c>
      <c r="L17" s="2">
        <v>1</v>
      </c>
      <c r="M17" s="2">
        <v>31</v>
      </c>
      <c r="N17" s="38">
        <v>35</v>
      </c>
      <c r="O17" s="3">
        <f t="shared" si="0"/>
        <v>151.35</v>
      </c>
      <c r="P17" s="3">
        <v>0</v>
      </c>
      <c r="Q17" s="3">
        <v>4</v>
      </c>
      <c r="R17" s="3">
        <v>0</v>
      </c>
      <c r="S17" s="3">
        <v>0</v>
      </c>
      <c r="T17" s="3">
        <v>2</v>
      </c>
      <c r="U17" s="2">
        <f t="shared" si="1"/>
        <v>6</v>
      </c>
      <c r="V17" s="4">
        <f t="shared" si="2"/>
        <v>157.35</v>
      </c>
      <c r="W17" s="23">
        <f>W16</f>
        <v>157.35</v>
      </c>
    </row>
    <row r="18" spans="1:23" ht="12.75">
      <c r="A18" s="12">
        <v>5</v>
      </c>
      <c r="B18" s="13" t="s">
        <v>15</v>
      </c>
      <c r="C18" s="10" t="s">
        <v>32</v>
      </c>
      <c r="D18" s="10">
        <v>1994</v>
      </c>
      <c r="E18" s="10" t="s">
        <v>13</v>
      </c>
      <c r="F18" s="10" t="s">
        <v>37</v>
      </c>
      <c r="G18" s="1">
        <f>IF(ISTEXT(B18),1," ")</f>
        <v>1</v>
      </c>
      <c r="H18" s="2">
        <v>0</v>
      </c>
      <c r="I18" s="2">
        <v>42</v>
      </c>
      <c r="J18" s="2">
        <v>0</v>
      </c>
      <c r="K18" s="2">
        <v>0</v>
      </c>
      <c r="L18" s="2">
        <v>44</v>
      </c>
      <c r="M18" s="2">
        <v>38</v>
      </c>
      <c r="N18" s="39">
        <v>8</v>
      </c>
      <c r="O18" s="3">
        <f t="shared" si="0"/>
        <v>158.08</v>
      </c>
      <c r="P18" s="3">
        <v>2</v>
      </c>
      <c r="Q18" s="3">
        <v>0</v>
      </c>
      <c r="R18" s="3">
        <v>0</v>
      </c>
      <c r="S18" s="3">
        <v>2</v>
      </c>
      <c r="T18" s="3">
        <v>2</v>
      </c>
      <c r="U18" s="2">
        <f t="shared" si="1"/>
        <v>6</v>
      </c>
      <c r="V18" s="4">
        <f t="shared" si="2"/>
        <v>164.08</v>
      </c>
      <c r="W18" s="20">
        <f>IF(AND(ISNUMBER(V18),ISNUMBER(V19)),MIN(V18:V19),IF(ISNUMBER(V18),V18,IF(ISNUMBER(V19),V19," ")))</f>
        <v>164.08</v>
      </c>
    </row>
    <row r="19" spans="1:23" ht="12.75">
      <c r="A19" s="12">
        <v>155</v>
      </c>
      <c r="B19" s="15" t="str">
        <f>B18</f>
        <v>Павлюченко Дмитрий</v>
      </c>
      <c r="C19" s="36"/>
      <c r="D19" s="11"/>
      <c r="E19" s="11"/>
      <c r="F19" s="11"/>
      <c r="G19" s="1">
        <f>IF(ISTEXT(B18),2," ")</f>
        <v>2</v>
      </c>
      <c r="H19" s="2">
        <v>1</v>
      </c>
      <c r="I19" s="2">
        <v>38</v>
      </c>
      <c r="J19" s="2">
        <v>0</v>
      </c>
      <c r="K19" s="2">
        <v>1</v>
      </c>
      <c r="L19" s="2">
        <v>40</v>
      </c>
      <c r="M19" s="2">
        <v>26</v>
      </c>
      <c r="N19" s="38">
        <v>89</v>
      </c>
      <c r="O19" s="3">
        <f t="shared" si="0"/>
        <v>146.89</v>
      </c>
      <c r="P19" s="3">
        <v>0</v>
      </c>
      <c r="Q19" s="3">
        <v>2</v>
      </c>
      <c r="R19" s="3">
        <v>0</v>
      </c>
      <c r="S19" s="3">
        <v>2</v>
      </c>
      <c r="T19" s="3">
        <v>54</v>
      </c>
      <c r="U19" s="2">
        <f t="shared" si="1"/>
        <v>58</v>
      </c>
      <c r="V19" s="4">
        <f t="shared" si="2"/>
        <v>204.89</v>
      </c>
      <c r="W19" s="23">
        <f>W18</f>
        <v>164.08</v>
      </c>
    </row>
    <row r="20" spans="1:23" ht="12.75">
      <c r="A20" s="12">
        <v>6</v>
      </c>
      <c r="B20" s="40" t="s">
        <v>88</v>
      </c>
      <c r="C20" s="64">
        <v>3</v>
      </c>
      <c r="D20" s="64">
        <v>1972</v>
      </c>
      <c r="E20" s="64" t="s">
        <v>14</v>
      </c>
      <c r="F20" s="64" t="s">
        <v>87</v>
      </c>
      <c r="G20" s="1">
        <f>IF(ISTEXT(B20),1," ")</f>
        <v>1</v>
      </c>
      <c r="H20" s="2">
        <v>0</v>
      </c>
      <c r="I20" s="2">
        <v>40</v>
      </c>
      <c r="J20" s="2">
        <v>0</v>
      </c>
      <c r="K20" s="2">
        <v>0</v>
      </c>
      <c r="L20" s="2">
        <v>42</v>
      </c>
      <c r="M20" s="2">
        <v>52</v>
      </c>
      <c r="N20" s="39">
        <v>1</v>
      </c>
      <c r="O20" s="3">
        <f t="shared" si="0"/>
        <v>172.01</v>
      </c>
      <c r="P20" s="3">
        <v>0</v>
      </c>
      <c r="Q20" s="3">
        <v>0</v>
      </c>
      <c r="R20" s="3">
        <v>0</v>
      </c>
      <c r="S20" s="3">
        <v>0</v>
      </c>
      <c r="T20" s="3">
        <v>56</v>
      </c>
      <c r="U20" s="2">
        <f t="shared" si="1"/>
        <v>56</v>
      </c>
      <c r="V20" s="4">
        <f t="shared" si="2"/>
        <v>228.01</v>
      </c>
      <c r="W20" s="20">
        <f>IF(AND(ISNUMBER(V20),ISNUMBER(V21)),MIN(V20:V21),IF(ISNUMBER(V20),V20,IF(ISNUMBER(V21),V21," ")))</f>
        <v>167.06</v>
      </c>
    </row>
    <row r="21" spans="1:23" ht="12.75">
      <c r="A21" s="44">
        <v>81</v>
      </c>
      <c r="B21" s="35" t="str">
        <f>B20</f>
        <v>Могилевский Фёдор</v>
      </c>
      <c r="C21" s="66"/>
      <c r="D21" s="66"/>
      <c r="E21" s="66"/>
      <c r="F21" s="66"/>
      <c r="G21" s="1">
        <f>IF(ISTEXT(B20),2," ")</f>
        <v>2</v>
      </c>
      <c r="H21" s="2">
        <v>1</v>
      </c>
      <c r="I21" s="2">
        <v>45</v>
      </c>
      <c r="J21" s="2">
        <v>0</v>
      </c>
      <c r="K21" s="2">
        <v>1</v>
      </c>
      <c r="L21" s="2">
        <v>47</v>
      </c>
      <c r="M21" s="2">
        <v>39</v>
      </c>
      <c r="N21" s="38">
        <v>6</v>
      </c>
      <c r="O21" s="3">
        <f t="shared" si="0"/>
        <v>159.06</v>
      </c>
      <c r="P21" s="3">
        <v>2</v>
      </c>
      <c r="Q21" s="3">
        <v>0</v>
      </c>
      <c r="R21" s="3">
        <v>0</v>
      </c>
      <c r="S21" s="3">
        <v>2</v>
      </c>
      <c r="T21" s="3">
        <v>4</v>
      </c>
      <c r="U21" s="2">
        <f t="shared" si="1"/>
        <v>8</v>
      </c>
      <c r="V21" s="4">
        <f t="shared" si="2"/>
        <v>167.06</v>
      </c>
      <c r="W21" s="23">
        <f>W20</f>
        <v>167.06</v>
      </c>
    </row>
    <row r="22" spans="1:23" ht="12.75">
      <c r="A22" s="14">
        <v>7</v>
      </c>
      <c r="B22" s="13" t="s">
        <v>16</v>
      </c>
      <c r="C22" s="10" t="s">
        <v>32</v>
      </c>
      <c r="D22" s="10">
        <v>1994</v>
      </c>
      <c r="E22" s="10" t="s">
        <v>13</v>
      </c>
      <c r="F22" s="10" t="s">
        <v>37</v>
      </c>
      <c r="G22" s="1">
        <f>IF(ISTEXT(B22),1," ")</f>
        <v>1</v>
      </c>
      <c r="H22" s="2">
        <v>0</v>
      </c>
      <c r="I22" s="2">
        <v>45</v>
      </c>
      <c r="J22" s="2">
        <v>0</v>
      </c>
      <c r="K22" s="2">
        <v>0</v>
      </c>
      <c r="L22" s="2">
        <v>47</v>
      </c>
      <c r="M22" s="2">
        <v>37</v>
      </c>
      <c r="N22" s="39">
        <v>82</v>
      </c>
      <c r="O22" s="3">
        <f t="shared" si="0"/>
        <v>157.82</v>
      </c>
      <c r="P22" s="3">
        <v>2</v>
      </c>
      <c r="Q22" s="3">
        <v>4</v>
      </c>
      <c r="R22" s="3">
        <v>0</v>
      </c>
      <c r="S22" s="3">
        <v>2</v>
      </c>
      <c r="T22" s="3">
        <v>54</v>
      </c>
      <c r="U22" s="2">
        <f t="shared" si="1"/>
        <v>62</v>
      </c>
      <c r="V22" s="4">
        <f t="shared" si="2"/>
        <v>219.82</v>
      </c>
      <c r="W22" s="20">
        <f>IF(AND(ISNUMBER(V22),ISNUMBER(V23)),MIN(V22:V23),IF(ISNUMBER(V22),V22,IF(ISNUMBER(V23),V23," ")))</f>
        <v>167.42</v>
      </c>
    </row>
    <row r="23" spans="1:23" ht="12.75">
      <c r="A23" s="12">
        <v>175</v>
      </c>
      <c r="B23" s="15" t="str">
        <f>B22</f>
        <v>Шмидт Никита</v>
      </c>
      <c r="C23" s="11"/>
      <c r="D23" s="11"/>
      <c r="E23" s="11"/>
      <c r="F23" s="11"/>
      <c r="G23" s="1">
        <f>IF(ISTEXT(B22),2," ")</f>
        <v>2</v>
      </c>
      <c r="H23" s="2">
        <v>1</v>
      </c>
      <c r="I23" s="2">
        <v>48</v>
      </c>
      <c r="J23" s="2">
        <v>0</v>
      </c>
      <c r="K23" s="2">
        <v>1</v>
      </c>
      <c r="L23" s="2">
        <v>50</v>
      </c>
      <c r="M23" s="2">
        <v>39</v>
      </c>
      <c r="N23" s="38">
        <v>42</v>
      </c>
      <c r="O23" s="3">
        <f t="shared" si="0"/>
        <v>159.42</v>
      </c>
      <c r="P23" s="3">
        <v>0</v>
      </c>
      <c r="Q23" s="3">
        <v>2</v>
      </c>
      <c r="R23" s="3">
        <v>2</v>
      </c>
      <c r="S23" s="3">
        <v>2</v>
      </c>
      <c r="T23" s="3">
        <v>2</v>
      </c>
      <c r="U23" s="2">
        <f t="shared" si="1"/>
        <v>8</v>
      </c>
      <c r="V23" s="4">
        <f t="shared" si="2"/>
        <v>167.42</v>
      </c>
      <c r="W23" s="23">
        <f>W22</f>
        <v>167.42</v>
      </c>
    </row>
    <row r="24" spans="1:23" ht="12.75">
      <c r="A24" s="12">
        <v>8</v>
      </c>
      <c r="B24" s="13" t="s">
        <v>43</v>
      </c>
      <c r="C24" s="10" t="s">
        <v>32</v>
      </c>
      <c r="D24" s="10">
        <v>1969</v>
      </c>
      <c r="E24" s="10" t="s">
        <v>14</v>
      </c>
      <c r="F24" s="10" t="s">
        <v>44</v>
      </c>
      <c r="G24" s="1">
        <f>IF(ISTEXT(B24),1," ")</f>
        <v>1</v>
      </c>
      <c r="H24" s="2">
        <v>0</v>
      </c>
      <c r="I24" s="2">
        <v>48</v>
      </c>
      <c r="J24" s="2">
        <v>0</v>
      </c>
      <c r="K24" s="2">
        <v>0</v>
      </c>
      <c r="L24" s="2">
        <v>51</v>
      </c>
      <c r="M24" s="2">
        <v>0</v>
      </c>
      <c r="N24" s="39">
        <v>57</v>
      </c>
      <c r="O24" s="3">
        <f t="shared" si="0"/>
        <v>180.57</v>
      </c>
      <c r="P24" s="3">
        <v>0</v>
      </c>
      <c r="Q24" s="3">
        <v>0</v>
      </c>
      <c r="R24" s="3">
        <v>0</v>
      </c>
      <c r="S24" s="3">
        <v>0</v>
      </c>
      <c r="T24" s="3">
        <v>2</v>
      </c>
      <c r="U24" s="2">
        <f t="shared" si="1"/>
        <v>2</v>
      </c>
      <c r="V24" s="4">
        <f t="shared" si="2"/>
        <v>182.57</v>
      </c>
      <c r="W24" s="20">
        <f>IF(AND(ISNUMBER(V24),ISNUMBER(V25)),MIN(V24:V25),IF(ISNUMBER(V24),V24,IF(ISNUMBER(V25),V25," ")))</f>
        <v>170.44</v>
      </c>
    </row>
    <row r="25" spans="1:23" ht="12.75">
      <c r="A25" s="12">
        <v>21</v>
      </c>
      <c r="B25" s="35" t="str">
        <f>B24</f>
        <v>Кардашин Сергей</v>
      </c>
      <c r="C25" s="36"/>
      <c r="D25" s="36"/>
      <c r="E25" s="36"/>
      <c r="F25" s="36"/>
      <c r="G25" s="1">
        <f>IF(ISTEXT(B24),2," ")</f>
        <v>2</v>
      </c>
      <c r="H25" s="2">
        <v>1</v>
      </c>
      <c r="I25" s="2">
        <v>50</v>
      </c>
      <c r="J25" s="2">
        <v>0</v>
      </c>
      <c r="K25" s="2">
        <v>1</v>
      </c>
      <c r="L25" s="2">
        <v>52</v>
      </c>
      <c r="M25" s="2">
        <v>48</v>
      </c>
      <c r="N25" s="38">
        <v>44</v>
      </c>
      <c r="O25" s="3">
        <f t="shared" si="0"/>
        <v>168.44</v>
      </c>
      <c r="P25" s="3">
        <v>0</v>
      </c>
      <c r="Q25" s="3">
        <v>0</v>
      </c>
      <c r="R25" s="3">
        <v>0</v>
      </c>
      <c r="S25" s="3">
        <v>0</v>
      </c>
      <c r="T25" s="3">
        <v>2</v>
      </c>
      <c r="U25" s="2">
        <f t="shared" si="1"/>
        <v>2</v>
      </c>
      <c r="V25" s="4">
        <f t="shared" si="2"/>
        <v>170.44</v>
      </c>
      <c r="W25" s="23">
        <f>W24</f>
        <v>170.44</v>
      </c>
    </row>
    <row r="26" spans="1:23" ht="12.75">
      <c r="A26" s="12">
        <v>9</v>
      </c>
      <c r="B26" s="13" t="s">
        <v>21</v>
      </c>
      <c r="C26" s="10" t="s">
        <v>30</v>
      </c>
      <c r="D26" s="10">
        <v>1993</v>
      </c>
      <c r="E26" s="10" t="s">
        <v>12</v>
      </c>
      <c r="F26" s="10" t="s">
        <v>33</v>
      </c>
      <c r="G26" s="1">
        <f>IF(ISTEXT(B26),1," ")</f>
        <v>1</v>
      </c>
      <c r="H26" s="2">
        <v>0</v>
      </c>
      <c r="I26" s="2">
        <v>39</v>
      </c>
      <c r="J26" s="2">
        <v>0</v>
      </c>
      <c r="K26" s="2">
        <v>0</v>
      </c>
      <c r="L26" s="2">
        <v>41</v>
      </c>
      <c r="M26" s="2">
        <v>35</v>
      </c>
      <c r="N26" s="39">
        <v>66</v>
      </c>
      <c r="O26" s="3">
        <f t="shared" si="0"/>
        <v>155.66</v>
      </c>
      <c r="P26" s="3">
        <v>0</v>
      </c>
      <c r="Q26" s="3">
        <v>0</v>
      </c>
      <c r="R26" s="3">
        <v>2</v>
      </c>
      <c r="S26" s="3">
        <v>4</v>
      </c>
      <c r="T26" s="3">
        <v>52</v>
      </c>
      <c r="U26" s="2">
        <f t="shared" si="1"/>
        <v>58</v>
      </c>
      <c r="V26" s="4">
        <f t="shared" si="2"/>
        <v>213.66</v>
      </c>
      <c r="W26" s="20">
        <f>IF(AND(ISNUMBER(V26),ISNUMBER(V27)),MIN(V26:V27),IF(ISNUMBER(V26),V26,IF(ISNUMBER(V27),V27," ")))</f>
        <v>171.13</v>
      </c>
    </row>
    <row r="27" spans="1:23" ht="12.75">
      <c r="A27" s="12">
        <v>34</v>
      </c>
      <c r="B27" s="35" t="str">
        <f>B26</f>
        <v>Третьяк Павел</v>
      </c>
      <c r="C27" s="36"/>
      <c r="D27" s="36"/>
      <c r="E27" s="36"/>
      <c r="F27" s="36"/>
      <c r="G27" s="1">
        <f>IF(ISTEXT(B26),2," ")</f>
        <v>2</v>
      </c>
      <c r="H27" s="2">
        <v>1</v>
      </c>
      <c r="I27" s="2">
        <v>26</v>
      </c>
      <c r="J27" s="2">
        <v>0</v>
      </c>
      <c r="K27" s="2">
        <v>1</v>
      </c>
      <c r="L27" s="2">
        <v>28</v>
      </c>
      <c r="M27" s="2">
        <v>43</v>
      </c>
      <c r="N27" s="38">
        <v>13</v>
      </c>
      <c r="O27" s="3">
        <f t="shared" si="0"/>
        <v>163.13</v>
      </c>
      <c r="P27" s="3">
        <v>0</v>
      </c>
      <c r="Q27" s="3">
        <v>0</v>
      </c>
      <c r="R27" s="3">
        <v>2</v>
      </c>
      <c r="S27" s="3">
        <v>4</v>
      </c>
      <c r="T27" s="3">
        <v>2</v>
      </c>
      <c r="U27" s="2">
        <f t="shared" si="1"/>
        <v>8</v>
      </c>
      <c r="V27" s="4">
        <f t="shared" si="2"/>
        <v>171.13</v>
      </c>
      <c r="W27" s="23">
        <f>W26</f>
        <v>171.13</v>
      </c>
    </row>
    <row r="28" spans="1:23" ht="12.75">
      <c r="A28" s="14">
        <v>10</v>
      </c>
      <c r="B28" s="13" t="s">
        <v>45</v>
      </c>
      <c r="C28" s="33">
        <v>2</v>
      </c>
      <c r="D28" s="33">
        <v>1978</v>
      </c>
      <c r="E28" s="33" t="s">
        <v>14</v>
      </c>
      <c r="F28" s="10" t="s">
        <v>42</v>
      </c>
      <c r="G28" s="1">
        <f>IF(ISTEXT(B28),1," ")</f>
        <v>1</v>
      </c>
      <c r="H28" s="2">
        <v>0</v>
      </c>
      <c r="I28" s="2">
        <v>49</v>
      </c>
      <c r="J28" s="2">
        <v>0</v>
      </c>
      <c r="K28" s="2">
        <v>0</v>
      </c>
      <c r="L28" s="2">
        <v>51</v>
      </c>
      <c r="M28" s="2">
        <v>32</v>
      </c>
      <c r="N28" s="39">
        <v>80</v>
      </c>
      <c r="O28" s="3">
        <f t="shared" si="0"/>
        <v>152.8</v>
      </c>
      <c r="P28" s="3">
        <v>0</v>
      </c>
      <c r="Q28" s="3">
        <v>2</v>
      </c>
      <c r="R28" s="3">
        <v>0</v>
      </c>
      <c r="S28" s="3">
        <v>2</v>
      </c>
      <c r="T28" s="3">
        <v>54</v>
      </c>
      <c r="U28" s="2">
        <f t="shared" si="1"/>
        <v>58</v>
      </c>
      <c r="V28" s="4">
        <f t="shared" si="2"/>
        <v>210.8</v>
      </c>
      <c r="W28" s="20">
        <f>IF(AND(ISNUMBER(V28),ISNUMBER(V29)),MIN(V28:V29),IF(ISNUMBER(V28),V28,IF(ISNUMBER(V29),V29," ")))</f>
        <v>171.7</v>
      </c>
    </row>
    <row r="29" spans="1:23" ht="12.75">
      <c r="A29" s="12">
        <v>130</v>
      </c>
      <c r="B29" s="15" t="str">
        <f>B28</f>
        <v>Подобряев Алексей</v>
      </c>
      <c r="C29" s="34"/>
      <c r="D29" s="34"/>
      <c r="E29" s="34"/>
      <c r="F29" s="34"/>
      <c r="G29" s="1">
        <f>IF(ISTEXT(B28),2," ")</f>
        <v>2</v>
      </c>
      <c r="H29" s="2">
        <v>2</v>
      </c>
      <c r="I29" s="2">
        <v>1</v>
      </c>
      <c r="J29" s="2">
        <v>0</v>
      </c>
      <c r="K29" s="2">
        <v>2</v>
      </c>
      <c r="L29" s="2">
        <v>3</v>
      </c>
      <c r="M29" s="2">
        <v>45</v>
      </c>
      <c r="N29" s="38">
        <v>70</v>
      </c>
      <c r="O29" s="3">
        <f t="shared" si="0"/>
        <v>165.7</v>
      </c>
      <c r="P29" s="3">
        <v>0</v>
      </c>
      <c r="Q29" s="3">
        <v>2</v>
      </c>
      <c r="R29" s="3">
        <v>0</v>
      </c>
      <c r="S29" s="3">
        <v>0</v>
      </c>
      <c r="T29" s="3">
        <v>4</v>
      </c>
      <c r="U29" s="2">
        <f t="shared" si="1"/>
        <v>6</v>
      </c>
      <c r="V29" s="4">
        <f t="shared" si="2"/>
        <v>171.7</v>
      </c>
      <c r="W29" s="23">
        <f>W28</f>
        <v>171.7</v>
      </c>
    </row>
    <row r="30" spans="1:23" ht="12.75">
      <c r="A30" s="12">
        <v>11</v>
      </c>
      <c r="B30" s="13" t="s">
        <v>17</v>
      </c>
      <c r="C30" s="10" t="s">
        <v>30</v>
      </c>
      <c r="D30" s="10">
        <v>1986</v>
      </c>
      <c r="E30" s="10" t="s">
        <v>13</v>
      </c>
      <c r="F30" s="10" t="s">
        <v>37</v>
      </c>
      <c r="G30" s="1">
        <f>IF(ISTEXT(B30),1," ")</f>
        <v>1</v>
      </c>
      <c r="H30" s="2">
        <v>0</v>
      </c>
      <c r="I30" s="2">
        <v>50</v>
      </c>
      <c r="J30" s="2">
        <v>0</v>
      </c>
      <c r="K30" s="2">
        <v>0</v>
      </c>
      <c r="L30" s="2">
        <v>52</v>
      </c>
      <c r="M30" s="2">
        <v>48</v>
      </c>
      <c r="N30" s="39">
        <v>38</v>
      </c>
      <c r="O30" s="3">
        <f t="shared" si="0"/>
        <v>168.38</v>
      </c>
      <c r="P30" s="3">
        <v>0</v>
      </c>
      <c r="Q30" s="3">
        <v>0</v>
      </c>
      <c r="R30" s="3">
        <v>0</v>
      </c>
      <c r="S30" s="3">
        <v>2</v>
      </c>
      <c r="T30" s="3">
        <v>2</v>
      </c>
      <c r="U30" s="2">
        <f t="shared" si="1"/>
        <v>4</v>
      </c>
      <c r="V30" s="4">
        <f t="shared" si="2"/>
        <v>172.38</v>
      </c>
      <c r="W30" s="20">
        <f>IF(AND(ISNUMBER(V30),ISNUMBER(V31)),MIN(V30:V31),IF(ISNUMBER(V30),V30,IF(ISNUMBER(V31),V31," ")))</f>
        <v>172.38</v>
      </c>
    </row>
    <row r="31" spans="1:23" ht="12.75">
      <c r="A31" s="12">
        <v>60</v>
      </c>
      <c r="B31" s="15" t="str">
        <f>B30</f>
        <v>Лаврецкий Александр</v>
      </c>
      <c r="C31" s="11"/>
      <c r="D31" s="11"/>
      <c r="E31" s="11"/>
      <c r="F31" s="11"/>
      <c r="G31" s="1">
        <f>IF(ISTEXT(B30),2," ")</f>
        <v>2</v>
      </c>
      <c r="H31" s="2">
        <v>1</v>
      </c>
      <c r="I31" s="2">
        <v>34</v>
      </c>
      <c r="J31" s="2">
        <v>0</v>
      </c>
      <c r="K31" s="2">
        <v>1</v>
      </c>
      <c r="L31" s="2">
        <v>36</v>
      </c>
      <c r="M31" s="2">
        <v>49</v>
      </c>
      <c r="N31" s="38">
        <v>26</v>
      </c>
      <c r="O31" s="3">
        <f t="shared" si="0"/>
        <v>169.26</v>
      </c>
      <c r="P31" s="3">
        <v>0</v>
      </c>
      <c r="Q31" s="3">
        <v>2</v>
      </c>
      <c r="R31" s="3">
        <v>0</v>
      </c>
      <c r="S31" s="3">
        <v>0</v>
      </c>
      <c r="T31" s="3">
        <v>100</v>
      </c>
      <c r="U31" s="2">
        <f t="shared" si="1"/>
        <v>102</v>
      </c>
      <c r="V31" s="4">
        <f t="shared" si="2"/>
        <v>271.26</v>
      </c>
      <c r="W31" s="23">
        <f>W30</f>
        <v>172.38</v>
      </c>
    </row>
    <row r="32" spans="1:23" ht="12.75">
      <c r="A32" s="12">
        <v>12</v>
      </c>
      <c r="B32" s="13" t="s">
        <v>20</v>
      </c>
      <c r="C32" s="10" t="s">
        <v>30</v>
      </c>
      <c r="D32" s="10">
        <v>1962</v>
      </c>
      <c r="E32" s="10" t="s">
        <v>13</v>
      </c>
      <c r="F32" s="10" t="s">
        <v>36</v>
      </c>
      <c r="G32" s="1">
        <f>IF(ISTEXT(B32),1," ")</f>
        <v>1</v>
      </c>
      <c r="H32" s="2">
        <v>0</v>
      </c>
      <c r="I32" s="2">
        <v>44</v>
      </c>
      <c r="J32" s="2">
        <v>0</v>
      </c>
      <c r="K32" s="2">
        <v>0</v>
      </c>
      <c r="L32" s="2">
        <v>47</v>
      </c>
      <c r="M32" s="2">
        <v>7</v>
      </c>
      <c r="N32" s="39">
        <v>13</v>
      </c>
      <c r="O32" s="3">
        <f t="shared" si="0"/>
        <v>187.13</v>
      </c>
      <c r="P32" s="3">
        <v>0</v>
      </c>
      <c r="Q32" s="3">
        <v>2</v>
      </c>
      <c r="R32" s="3">
        <v>0</v>
      </c>
      <c r="S32" s="3">
        <v>100</v>
      </c>
      <c r="T32" s="3">
        <v>8</v>
      </c>
      <c r="U32" s="2">
        <f t="shared" si="1"/>
        <v>110</v>
      </c>
      <c r="V32" s="4">
        <f t="shared" si="2"/>
        <v>297.13</v>
      </c>
      <c r="W32" s="20">
        <f>IF(AND(ISNUMBER(V32),ISNUMBER(V33)),MIN(V32:V33),IF(ISNUMBER(V32),V32,IF(ISNUMBER(V33),V33," ")))</f>
        <v>173.8</v>
      </c>
    </row>
    <row r="33" spans="1:23" ht="12.75">
      <c r="A33" s="14">
        <v>117</v>
      </c>
      <c r="B33" s="15" t="str">
        <f>B32</f>
        <v>Головачев Александр</v>
      </c>
      <c r="C33" s="11"/>
      <c r="D33" s="11"/>
      <c r="E33" s="11"/>
      <c r="F33" s="11"/>
      <c r="G33" s="1">
        <f>IF(ISTEXT(B32),2," ")</f>
        <v>2</v>
      </c>
      <c r="H33" s="2">
        <v>1</v>
      </c>
      <c r="I33" s="2">
        <v>47</v>
      </c>
      <c r="J33" s="2">
        <v>0</v>
      </c>
      <c r="K33" s="2">
        <v>1</v>
      </c>
      <c r="L33" s="2">
        <v>49</v>
      </c>
      <c r="M33" s="2">
        <v>45</v>
      </c>
      <c r="N33" s="38">
        <v>80</v>
      </c>
      <c r="O33" s="3">
        <f t="shared" si="0"/>
        <v>165.8</v>
      </c>
      <c r="P33" s="3">
        <v>0</v>
      </c>
      <c r="Q33" s="3">
        <v>2</v>
      </c>
      <c r="R33" s="3">
        <v>0</v>
      </c>
      <c r="S33" s="3">
        <v>0</v>
      </c>
      <c r="T33" s="3">
        <v>6</v>
      </c>
      <c r="U33" s="2">
        <f t="shared" si="1"/>
        <v>8</v>
      </c>
      <c r="V33" s="4">
        <f t="shared" si="2"/>
        <v>173.8</v>
      </c>
      <c r="W33" s="23">
        <f>W32</f>
        <v>173.8</v>
      </c>
    </row>
    <row r="34" spans="1:23" ht="12.75">
      <c r="A34" s="12">
        <v>13</v>
      </c>
      <c r="B34" s="13" t="s">
        <v>65</v>
      </c>
      <c r="C34" s="10">
        <v>1</v>
      </c>
      <c r="D34" s="10">
        <v>1959</v>
      </c>
      <c r="E34" s="10" t="s">
        <v>14</v>
      </c>
      <c r="F34" s="10" t="s">
        <v>66</v>
      </c>
      <c r="G34" s="1">
        <f>IF(ISTEXT(B34),1," ")</f>
        <v>1</v>
      </c>
      <c r="H34" s="2">
        <v>0</v>
      </c>
      <c r="I34" s="2">
        <v>36</v>
      </c>
      <c r="J34" s="2">
        <v>0</v>
      </c>
      <c r="K34" s="2">
        <v>0</v>
      </c>
      <c r="L34" s="2">
        <v>38</v>
      </c>
      <c r="M34" s="2">
        <v>52</v>
      </c>
      <c r="N34" s="39">
        <v>51</v>
      </c>
      <c r="O34" s="3">
        <f t="shared" si="0"/>
        <v>172.51</v>
      </c>
      <c r="P34" s="3">
        <v>0</v>
      </c>
      <c r="Q34" s="3">
        <v>2</v>
      </c>
      <c r="R34" s="3">
        <v>2</v>
      </c>
      <c r="S34" s="3">
        <v>0</v>
      </c>
      <c r="T34" s="3">
        <v>2</v>
      </c>
      <c r="U34" s="2">
        <f t="shared" si="1"/>
        <v>6</v>
      </c>
      <c r="V34" s="4">
        <f t="shared" si="2"/>
        <v>178.51</v>
      </c>
      <c r="W34" s="20">
        <f>IF(AND(ISNUMBER(V34),ISNUMBER(V35)),MIN(V34:V35),IF(ISNUMBER(V34),V34,IF(ISNUMBER(V35),V35," ")))</f>
        <v>178.51</v>
      </c>
    </row>
    <row r="35" spans="1:23" ht="12.75">
      <c r="A35" s="14">
        <v>67</v>
      </c>
      <c r="B35" s="15" t="str">
        <f>B34</f>
        <v>Романовский Алексей</v>
      </c>
      <c r="C35" s="11"/>
      <c r="D35" s="11"/>
      <c r="E35" s="11"/>
      <c r="F35" s="11"/>
      <c r="G35" s="1">
        <f>IF(ISTEXT(B34),2," ")</f>
        <v>2</v>
      </c>
      <c r="H35" s="2">
        <v>1</v>
      </c>
      <c r="I35" s="2">
        <v>39</v>
      </c>
      <c r="J35" s="2">
        <v>0</v>
      </c>
      <c r="K35" s="2">
        <v>1</v>
      </c>
      <c r="L35" s="2">
        <v>41</v>
      </c>
      <c r="M35" s="2">
        <v>49</v>
      </c>
      <c r="N35" s="38">
        <v>57</v>
      </c>
      <c r="O35" s="3">
        <f t="shared" si="0"/>
        <v>169.57</v>
      </c>
      <c r="P35" s="3">
        <v>0</v>
      </c>
      <c r="Q35" s="3">
        <v>150</v>
      </c>
      <c r="R35" s="3">
        <v>0</v>
      </c>
      <c r="S35" s="3">
        <v>0</v>
      </c>
      <c r="T35" s="3">
        <v>6</v>
      </c>
      <c r="U35" s="2">
        <f t="shared" si="1"/>
        <v>156</v>
      </c>
      <c r="V35" s="4">
        <f t="shared" si="2"/>
        <v>325.57</v>
      </c>
      <c r="W35" s="23">
        <f>W34</f>
        <v>178.51</v>
      </c>
    </row>
    <row r="36" spans="1:23" ht="12.75">
      <c r="A36" s="14">
        <v>14</v>
      </c>
      <c r="B36" s="40" t="s">
        <v>90</v>
      </c>
      <c r="C36" s="8">
        <v>2</v>
      </c>
      <c r="D36" s="64">
        <v>1972</v>
      </c>
      <c r="E36" s="64" t="s">
        <v>14</v>
      </c>
      <c r="F36" s="10" t="s">
        <v>44</v>
      </c>
      <c r="G36" s="1">
        <f>IF(ISTEXT(B36),1," ")</f>
        <v>1</v>
      </c>
      <c r="H36" s="2">
        <v>1</v>
      </c>
      <c r="I36" s="2">
        <v>2</v>
      </c>
      <c r="J36" s="2">
        <v>0</v>
      </c>
      <c r="K36" s="2">
        <v>1</v>
      </c>
      <c r="L36" s="2">
        <v>5</v>
      </c>
      <c r="M36" s="2">
        <v>2</v>
      </c>
      <c r="N36" s="39">
        <v>89</v>
      </c>
      <c r="O36" s="3">
        <f t="shared" si="0"/>
        <v>182.89</v>
      </c>
      <c r="P36" s="3">
        <v>0</v>
      </c>
      <c r="Q36" s="3">
        <v>0</v>
      </c>
      <c r="R36" s="3">
        <v>0</v>
      </c>
      <c r="S36" s="3">
        <v>4</v>
      </c>
      <c r="T36" s="3">
        <v>100</v>
      </c>
      <c r="U36" s="2">
        <f t="shared" si="1"/>
        <v>104</v>
      </c>
      <c r="V36" s="4">
        <f t="shared" si="2"/>
        <v>286.89</v>
      </c>
      <c r="W36" s="20">
        <f>IF(AND(ISNUMBER(V36),ISNUMBER(V37)),MIN(V36:V37),IF(ISNUMBER(V36),V36,IF(ISNUMBER(V37),V37," ")))</f>
        <v>197.16</v>
      </c>
    </row>
    <row r="37" spans="1:23" ht="12.75">
      <c r="A37" s="14">
        <v>133</v>
      </c>
      <c r="B37" s="15" t="str">
        <f>B36</f>
        <v>Иванов Сергей</v>
      </c>
      <c r="C37" s="65"/>
      <c r="D37" s="65"/>
      <c r="E37" s="65"/>
      <c r="F37" s="65"/>
      <c r="G37" s="1">
        <f>IF(ISTEXT(B36),2," ")</f>
        <v>2</v>
      </c>
      <c r="H37" s="2">
        <v>1</v>
      </c>
      <c r="I37" s="2">
        <v>32</v>
      </c>
      <c r="J37" s="2">
        <v>0</v>
      </c>
      <c r="K37" s="2">
        <v>1</v>
      </c>
      <c r="L37" s="2">
        <v>35</v>
      </c>
      <c r="M37" s="2">
        <v>13</v>
      </c>
      <c r="N37" s="38">
        <v>16</v>
      </c>
      <c r="O37" s="3">
        <f t="shared" si="0"/>
        <v>193.16</v>
      </c>
      <c r="P37" s="3">
        <v>2</v>
      </c>
      <c r="Q37" s="3">
        <v>0</v>
      </c>
      <c r="R37" s="3">
        <v>0</v>
      </c>
      <c r="S37" s="3">
        <v>0</v>
      </c>
      <c r="T37" s="3">
        <v>2</v>
      </c>
      <c r="U37" s="2">
        <f t="shared" si="1"/>
        <v>4</v>
      </c>
      <c r="V37" s="4">
        <f t="shared" si="2"/>
        <v>197.16</v>
      </c>
      <c r="W37" s="23">
        <f>W36</f>
        <v>197.16</v>
      </c>
    </row>
    <row r="38" spans="1:23" ht="12.75">
      <c r="A38" s="14">
        <v>15</v>
      </c>
      <c r="B38" s="40" t="s">
        <v>89</v>
      </c>
      <c r="C38" s="64">
        <v>1</v>
      </c>
      <c r="D38" s="64">
        <v>1972</v>
      </c>
      <c r="E38" s="64" t="s">
        <v>14</v>
      </c>
      <c r="F38" s="10" t="s">
        <v>42</v>
      </c>
      <c r="G38" s="1">
        <f>IF(ISTEXT(B38),1," ")</f>
        <v>1</v>
      </c>
      <c r="H38" s="2">
        <v>1</v>
      </c>
      <c r="I38" s="2">
        <v>8</v>
      </c>
      <c r="J38" s="2">
        <v>0</v>
      </c>
      <c r="K38" s="2">
        <v>1</v>
      </c>
      <c r="L38" s="2">
        <v>11</v>
      </c>
      <c r="M38" s="2">
        <v>13</v>
      </c>
      <c r="N38" s="39">
        <v>8</v>
      </c>
      <c r="O38" s="3">
        <f t="shared" si="0"/>
        <v>193.08</v>
      </c>
      <c r="P38" s="3">
        <v>0</v>
      </c>
      <c r="Q38" s="3">
        <v>0</v>
      </c>
      <c r="R38" s="3">
        <v>0</v>
      </c>
      <c r="S38" s="3">
        <v>0</v>
      </c>
      <c r="T38" s="3">
        <v>6</v>
      </c>
      <c r="U38" s="2">
        <f t="shared" si="1"/>
        <v>6</v>
      </c>
      <c r="V38" s="4">
        <f t="shared" si="2"/>
        <v>199.08</v>
      </c>
      <c r="W38" s="20">
        <f>IF(AND(ISNUMBER(V38),ISNUMBER(V39)),MIN(V38:V39),IF(ISNUMBER(V38),V38,IF(ISNUMBER(V39),V39," ")))</f>
        <v>199.08</v>
      </c>
    </row>
    <row r="39" spans="1:23" ht="12.75">
      <c r="A39" s="14">
        <v>140</v>
      </c>
      <c r="B39" s="15" t="str">
        <f>B38</f>
        <v>Алтунджи Сергей</v>
      </c>
      <c r="C39" s="65"/>
      <c r="D39" s="65"/>
      <c r="E39" s="65"/>
      <c r="F39" s="65"/>
      <c r="G39" s="1">
        <f>IF(ISTEXT(B38),2," ")</f>
        <v>2</v>
      </c>
      <c r="H39" s="2">
        <v>1</v>
      </c>
      <c r="I39" s="2">
        <v>37</v>
      </c>
      <c r="J39" s="2">
        <v>0</v>
      </c>
      <c r="K39" s="2">
        <v>1</v>
      </c>
      <c r="L39" s="2">
        <v>40</v>
      </c>
      <c r="M39" s="2">
        <v>44</v>
      </c>
      <c r="N39" s="38">
        <v>85</v>
      </c>
      <c r="O39" s="3">
        <f t="shared" si="0"/>
        <v>224.85</v>
      </c>
      <c r="P39" s="3">
        <v>2</v>
      </c>
      <c r="Q39" s="3">
        <v>0</v>
      </c>
      <c r="R39" s="3">
        <v>0</v>
      </c>
      <c r="S39" s="3">
        <v>2</v>
      </c>
      <c r="T39" s="3">
        <v>50</v>
      </c>
      <c r="U39" s="2">
        <f t="shared" si="1"/>
        <v>54</v>
      </c>
      <c r="V39" s="4">
        <f t="shared" si="2"/>
        <v>278.85</v>
      </c>
      <c r="W39" s="23">
        <f>W38</f>
        <v>199.08</v>
      </c>
    </row>
    <row r="40" spans="1:23" ht="12.75">
      <c r="A40" s="14">
        <v>16</v>
      </c>
      <c r="B40" s="13" t="s">
        <v>24</v>
      </c>
      <c r="C40" s="33" t="s">
        <v>30</v>
      </c>
      <c r="D40" s="33">
        <v>1985</v>
      </c>
      <c r="E40" s="33" t="s">
        <v>13</v>
      </c>
      <c r="F40" s="33" t="s">
        <v>36</v>
      </c>
      <c r="G40" s="1">
        <f>IF(ISTEXT(B40),1," ")</f>
        <v>1</v>
      </c>
      <c r="H40" s="2">
        <v>0</v>
      </c>
      <c r="I40" s="2">
        <v>16</v>
      </c>
      <c r="J40" s="2">
        <v>0</v>
      </c>
      <c r="K40" s="2">
        <v>0</v>
      </c>
      <c r="L40" s="2">
        <v>18</v>
      </c>
      <c r="M40" s="2">
        <v>28</v>
      </c>
      <c r="N40" s="39">
        <v>54</v>
      </c>
      <c r="O40" s="3">
        <f t="shared" si="0"/>
        <v>148.54</v>
      </c>
      <c r="P40" s="3">
        <v>0</v>
      </c>
      <c r="Q40" s="3">
        <v>0</v>
      </c>
      <c r="R40" s="3">
        <v>0</v>
      </c>
      <c r="S40" s="3">
        <v>2</v>
      </c>
      <c r="T40" s="3">
        <v>52</v>
      </c>
      <c r="U40" s="2">
        <f t="shared" si="1"/>
        <v>54</v>
      </c>
      <c r="V40" s="4">
        <f t="shared" si="2"/>
        <v>202.54</v>
      </c>
      <c r="W40" s="20">
        <f>IF(AND(ISNUMBER(V40),ISNUMBER(V41)),MIN(V40:V41),IF(ISNUMBER(V40),V40,IF(ISNUMBER(V41),V41," ")))</f>
        <v>202.54</v>
      </c>
    </row>
    <row r="41" spans="1:23" ht="12.75">
      <c r="A41" s="14">
        <v>106</v>
      </c>
      <c r="B41" s="15" t="str">
        <f>B40</f>
        <v>Колтович Андрей</v>
      </c>
      <c r="C41" s="34"/>
      <c r="D41" s="34"/>
      <c r="E41" s="34"/>
      <c r="F41" s="34"/>
      <c r="G41" s="1">
        <f>IF(ISTEXT(B40),2," ")</f>
        <v>2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38">
        <v>0</v>
      </c>
      <c r="O41" s="3" t="s">
        <v>95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2">
        <f t="shared" si="1"/>
        <v>0</v>
      </c>
      <c r="V41" s="4">
        <v>999</v>
      </c>
      <c r="W41" s="23">
        <f>W40</f>
        <v>202.54</v>
      </c>
    </row>
    <row r="42" spans="1:23" ht="12.75">
      <c r="A42" s="14">
        <v>17</v>
      </c>
      <c r="B42" s="13" t="s">
        <v>19</v>
      </c>
      <c r="C42" s="33" t="s">
        <v>32</v>
      </c>
      <c r="D42" s="33">
        <v>1991</v>
      </c>
      <c r="E42" s="33" t="s">
        <v>11</v>
      </c>
      <c r="F42" s="33" t="s">
        <v>61</v>
      </c>
      <c r="G42" s="1">
        <f>IF(ISTEXT(B42),1," ")</f>
        <v>1</v>
      </c>
      <c r="H42" s="2">
        <v>1</v>
      </c>
      <c r="I42" s="2">
        <v>3</v>
      </c>
      <c r="J42" s="2">
        <v>0</v>
      </c>
      <c r="K42" s="2">
        <v>1</v>
      </c>
      <c r="L42" s="2">
        <v>5</v>
      </c>
      <c r="M42" s="2">
        <v>46</v>
      </c>
      <c r="N42" s="39">
        <v>57</v>
      </c>
      <c r="O42" s="3">
        <f aca="true" t="shared" si="3" ref="O42:O58">IF(AND(ISNUMBER(I42),ISNUMBER(L42)),(K42-H42)*60^2+(L42-I42)*60+(M42-J42)+(N42)/100," ")</f>
        <v>166.57</v>
      </c>
      <c r="P42" s="3">
        <v>0</v>
      </c>
      <c r="Q42" s="3">
        <v>0</v>
      </c>
      <c r="R42" s="3">
        <v>0</v>
      </c>
      <c r="S42" s="3">
        <v>0</v>
      </c>
      <c r="T42" s="3">
        <v>52</v>
      </c>
      <c r="U42" s="2">
        <f aca="true" t="shared" si="4" ref="U42:U67">T42+S42+R42+Q42+P42</f>
        <v>52</v>
      </c>
      <c r="V42" s="4">
        <f aca="true" t="shared" si="5" ref="V42:V58">IF(ISNUMBER(O42),O42+U42," ")</f>
        <v>218.57</v>
      </c>
      <c r="W42" s="20">
        <f>IF(AND(ISNUMBER(V42),ISNUMBER(V43)),MIN(V42:V43),IF(ISNUMBER(V42),V42,IF(ISNUMBER(V43),V43," ")))</f>
        <v>218.57</v>
      </c>
    </row>
    <row r="43" spans="1:23" ht="12.75">
      <c r="A43" s="14">
        <v>186</v>
      </c>
      <c r="B43" s="15" t="str">
        <f>B42</f>
        <v>Клепацкий Виталий</v>
      </c>
      <c r="C43" s="34"/>
      <c r="D43" s="34"/>
      <c r="E43" s="34"/>
      <c r="F43" s="34"/>
      <c r="G43" s="1">
        <f>IF(ISTEXT(B42),2," ")</f>
        <v>2</v>
      </c>
      <c r="H43" s="2">
        <v>1</v>
      </c>
      <c r="I43" s="2">
        <v>27</v>
      </c>
      <c r="J43" s="2">
        <v>0</v>
      </c>
      <c r="K43" s="2">
        <v>1</v>
      </c>
      <c r="L43" s="2">
        <v>30</v>
      </c>
      <c r="M43" s="2">
        <v>9</v>
      </c>
      <c r="N43" s="38">
        <v>29</v>
      </c>
      <c r="O43" s="3">
        <f t="shared" si="3"/>
        <v>189.29</v>
      </c>
      <c r="P43" s="3">
        <v>0</v>
      </c>
      <c r="Q43" s="3">
        <v>0</v>
      </c>
      <c r="R43" s="3">
        <v>2</v>
      </c>
      <c r="S43" s="3">
        <v>0</v>
      </c>
      <c r="T43" s="3">
        <v>102</v>
      </c>
      <c r="U43" s="2">
        <f t="shared" si="4"/>
        <v>104</v>
      </c>
      <c r="V43" s="4">
        <f t="shared" si="5"/>
        <v>293.28999999999996</v>
      </c>
      <c r="W43" s="23">
        <f>W42</f>
        <v>218.57</v>
      </c>
    </row>
    <row r="44" spans="1:23" ht="12.75">
      <c r="A44" s="14">
        <v>18</v>
      </c>
      <c r="B44" s="13" t="s">
        <v>71</v>
      </c>
      <c r="C44" s="10" t="s">
        <v>35</v>
      </c>
      <c r="D44" s="10">
        <v>1995</v>
      </c>
      <c r="E44" s="10" t="s">
        <v>13</v>
      </c>
      <c r="F44" s="10" t="s">
        <v>67</v>
      </c>
      <c r="G44" s="1">
        <f>IF(ISTEXT(B44),1," ")</f>
        <v>1</v>
      </c>
      <c r="H44" s="2">
        <v>1</v>
      </c>
      <c r="I44" s="2">
        <v>4</v>
      </c>
      <c r="J44" s="2">
        <v>0</v>
      </c>
      <c r="K44" s="2">
        <v>1</v>
      </c>
      <c r="L44" s="2">
        <v>7</v>
      </c>
      <c r="M44" s="2">
        <v>29</v>
      </c>
      <c r="N44" s="39">
        <v>32</v>
      </c>
      <c r="O44" s="3">
        <f t="shared" si="3"/>
        <v>209.32</v>
      </c>
      <c r="P44" s="3">
        <v>0</v>
      </c>
      <c r="Q44" s="3">
        <v>2</v>
      </c>
      <c r="R44" s="3">
        <v>2</v>
      </c>
      <c r="S44" s="3">
        <v>2</v>
      </c>
      <c r="T44" s="3">
        <v>6</v>
      </c>
      <c r="U44" s="2">
        <f t="shared" si="4"/>
        <v>12</v>
      </c>
      <c r="V44" s="4">
        <f t="shared" si="5"/>
        <v>221.32</v>
      </c>
      <c r="W44" s="20">
        <f>IF(AND(ISNUMBER(V44),ISNUMBER(V45)),MIN(V44:V45),IF(ISNUMBER(V44),V44,IF(ISNUMBER(V45),V45," ")))</f>
        <v>221.32</v>
      </c>
    </row>
    <row r="45" spans="1:23" ht="12.75">
      <c r="A45" s="14">
        <v>124</v>
      </c>
      <c r="B45" s="15" t="str">
        <f>B44</f>
        <v>Шишко Артем</v>
      </c>
      <c r="C45" s="11"/>
      <c r="D45" s="11"/>
      <c r="E45" s="11"/>
      <c r="F45" s="11"/>
      <c r="G45" s="1">
        <f>IF(ISTEXT(B44),2," ")</f>
        <v>2</v>
      </c>
      <c r="H45" s="2">
        <v>1</v>
      </c>
      <c r="I45" s="2">
        <v>57</v>
      </c>
      <c r="J45" s="2">
        <v>0</v>
      </c>
      <c r="K45" s="2">
        <v>2</v>
      </c>
      <c r="L45" s="2">
        <v>1</v>
      </c>
      <c r="M45" s="2">
        <v>19</v>
      </c>
      <c r="N45" s="38">
        <v>22</v>
      </c>
      <c r="O45" s="3">
        <f t="shared" si="3"/>
        <v>259.22</v>
      </c>
      <c r="P45" s="3">
        <v>0</v>
      </c>
      <c r="Q45" s="3">
        <v>2</v>
      </c>
      <c r="R45" s="3">
        <v>2</v>
      </c>
      <c r="S45" s="3">
        <v>0</v>
      </c>
      <c r="T45" s="3">
        <v>52</v>
      </c>
      <c r="U45" s="2">
        <f t="shared" si="4"/>
        <v>56</v>
      </c>
      <c r="V45" s="4">
        <f t="shared" si="5"/>
        <v>315.22</v>
      </c>
      <c r="W45" s="23">
        <f>W44</f>
        <v>221.32</v>
      </c>
    </row>
    <row r="46" spans="1:23" ht="12.75">
      <c r="A46" s="14">
        <v>19</v>
      </c>
      <c r="B46" s="41" t="s">
        <v>64</v>
      </c>
      <c r="C46" s="42">
        <v>1</v>
      </c>
      <c r="D46" s="42">
        <v>1993</v>
      </c>
      <c r="E46" s="42" t="s">
        <v>13</v>
      </c>
      <c r="F46" s="42" t="s">
        <v>67</v>
      </c>
      <c r="G46" s="1">
        <f>IF(ISTEXT(B46),1," ")</f>
        <v>1</v>
      </c>
      <c r="H46" s="2">
        <v>0</v>
      </c>
      <c r="I46" s="2">
        <v>35</v>
      </c>
      <c r="J46" s="2">
        <v>0</v>
      </c>
      <c r="K46" s="2">
        <v>0</v>
      </c>
      <c r="L46" s="2">
        <v>38</v>
      </c>
      <c r="M46" s="2">
        <v>25</v>
      </c>
      <c r="N46" s="39">
        <v>92</v>
      </c>
      <c r="O46" s="3">
        <f t="shared" si="3"/>
        <v>205.92</v>
      </c>
      <c r="P46" s="3">
        <v>0</v>
      </c>
      <c r="Q46" s="3">
        <v>100</v>
      </c>
      <c r="R46" s="3">
        <v>50</v>
      </c>
      <c r="S46" s="3">
        <v>2</v>
      </c>
      <c r="T46" s="3">
        <v>102</v>
      </c>
      <c r="U46" s="2">
        <f t="shared" si="4"/>
        <v>254</v>
      </c>
      <c r="V46" s="4">
        <f t="shared" si="5"/>
        <v>459.91999999999996</v>
      </c>
      <c r="W46" s="20">
        <f>IF(AND(ISNUMBER(V46),ISNUMBER(V47)),MIN(V46:V47),IF(ISNUMBER(V46),V46,IF(ISNUMBER(V47),V47," ")))</f>
        <v>235.35</v>
      </c>
    </row>
    <row r="47" spans="1:23" ht="12.75">
      <c r="A47" s="14">
        <v>192</v>
      </c>
      <c r="B47" s="15" t="str">
        <f>B46</f>
        <v>Бурак Сергей</v>
      </c>
      <c r="C47" s="11"/>
      <c r="D47" s="11"/>
      <c r="E47" s="11"/>
      <c r="F47" s="11"/>
      <c r="G47" s="1">
        <f>IF(ISTEXT(B46),2," ")</f>
        <v>2</v>
      </c>
      <c r="H47" s="2">
        <v>1</v>
      </c>
      <c r="I47" s="2">
        <v>43</v>
      </c>
      <c r="J47" s="2">
        <v>0</v>
      </c>
      <c r="K47" s="2">
        <v>1</v>
      </c>
      <c r="L47" s="2">
        <v>45</v>
      </c>
      <c r="M47" s="2">
        <v>57</v>
      </c>
      <c r="N47" s="38">
        <v>35</v>
      </c>
      <c r="O47" s="3">
        <f t="shared" si="3"/>
        <v>177.35</v>
      </c>
      <c r="P47" s="3">
        <v>2</v>
      </c>
      <c r="Q47" s="3">
        <v>0</v>
      </c>
      <c r="R47" s="3">
        <v>0</v>
      </c>
      <c r="S47" s="3">
        <v>2</v>
      </c>
      <c r="T47" s="3">
        <v>54</v>
      </c>
      <c r="U47" s="2">
        <f t="shared" si="4"/>
        <v>58</v>
      </c>
      <c r="V47" s="4">
        <f t="shared" si="5"/>
        <v>235.35</v>
      </c>
      <c r="W47" s="23">
        <f>W46</f>
        <v>235.35</v>
      </c>
    </row>
    <row r="48" spans="1:23" ht="12.75">
      <c r="A48" s="14">
        <v>20</v>
      </c>
      <c r="B48" s="13" t="s">
        <v>63</v>
      </c>
      <c r="C48" s="10">
        <v>1</v>
      </c>
      <c r="D48" s="10">
        <v>1978</v>
      </c>
      <c r="E48" s="10" t="s">
        <v>14</v>
      </c>
      <c r="F48" s="10" t="s">
        <v>34</v>
      </c>
      <c r="G48" s="1">
        <f>IF(ISTEXT(B48),1," ")</f>
        <v>1</v>
      </c>
      <c r="H48" s="2">
        <v>0</v>
      </c>
      <c r="I48" s="2">
        <v>38</v>
      </c>
      <c r="J48" s="2">
        <v>0</v>
      </c>
      <c r="K48" s="2">
        <v>0</v>
      </c>
      <c r="L48" s="2">
        <v>41</v>
      </c>
      <c r="M48" s="2">
        <v>4</v>
      </c>
      <c r="N48" s="39">
        <v>92</v>
      </c>
      <c r="O48" s="3">
        <f t="shared" si="3"/>
        <v>184.92</v>
      </c>
      <c r="P48" s="3">
        <v>2</v>
      </c>
      <c r="Q48" s="3">
        <v>0</v>
      </c>
      <c r="R48" s="3">
        <v>0</v>
      </c>
      <c r="S48" s="3">
        <v>0</v>
      </c>
      <c r="T48" s="3">
        <v>52</v>
      </c>
      <c r="U48" s="2">
        <f t="shared" si="4"/>
        <v>54</v>
      </c>
      <c r="V48" s="4">
        <f t="shared" si="5"/>
        <v>238.92</v>
      </c>
      <c r="W48" s="20">
        <f>IF(AND(ISNUMBER(V48),ISNUMBER(V49)),MIN(V48:V49),IF(ISNUMBER(V48),V48,IF(ISNUMBER(V49),V49," ")))</f>
        <v>238.92</v>
      </c>
    </row>
    <row r="49" spans="1:23" ht="12.75">
      <c r="A49" s="14">
        <v>86</v>
      </c>
      <c r="B49" s="15" t="s">
        <v>63</v>
      </c>
      <c r="C49" s="11"/>
      <c r="D49" s="11"/>
      <c r="E49" s="11"/>
      <c r="F49" s="11"/>
      <c r="G49" s="1">
        <f>IF(ISTEXT(B48),2," ")</f>
        <v>2</v>
      </c>
      <c r="H49" s="2">
        <v>1</v>
      </c>
      <c r="I49" s="2">
        <v>44</v>
      </c>
      <c r="J49" s="2">
        <v>0</v>
      </c>
      <c r="K49" s="2">
        <v>1</v>
      </c>
      <c r="L49" s="2">
        <v>47</v>
      </c>
      <c r="M49" s="2">
        <v>11</v>
      </c>
      <c r="N49" s="38">
        <v>13</v>
      </c>
      <c r="O49" s="3">
        <f t="shared" si="3"/>
        <v>191.13</v>
      </c>
      <c r="P49" s="3">
        <v>0</v>
      </c>
      <c r="Q49" s="3">
        <v>50</v>
      </c>
      <c r="R49" s="3">
        <v>0</v>
      </c>
      <c r="S49" s="3">
        <v>2</v>
      </c>
      <c r="T49" s="3">
        <v>4</v>
      </c>
      <c r="U49" s="2">
        <f t="shared" si="4"/>
        <v>56</v>
      </c>
      <c r="V49" s="4">
        <f t="shared" si="5"/>
        <v>247.13</v>
      </c>
      <c r="W49" s="23">
        <f>W48</f>
        <v>238.92</v>
      </c>
    </row>
    <row r="50" spans="1:23" ht="12.75">
      <c r="A50" s="14">
        <v>21</v>
      </c>
      <c r="B50" s="13" t="s">
        <v>18</v>
      </c>
      <c r="C50" s="10">
        <v>1</v>
      </c>
      <c r="D50" s="10">
        <v>1979</v>
      </c>
      <c r="E50" s="10" t="s">
        <v>14</v>
      </c>
      <c r="F50" s="10" t="s">
        <v>66</v>
      </c>
      <c r="G50" s="1">
        <f>IF(ISTEXT(B50),1," ")</f>
        <v>1</v>
      </c>
      <c r="H50" s="2">
        <v>0</v>
      </c>
      <c r="I50" s="2">
        <v>43</v>
      </c>
      <c r="J50" s="2">
        <v>0</v>
      </c>
      <c r="K50" s="2">
        <v>0</v>
      </c>
      <c r="L50" s="2">
        <v>46</v>
      </c>
      <c r="M50" s="2">
        <v>4</v>
      </c>
      <c r="N50" s="39">
        <v>60</v>
      </c>
      <c r="O50" s="3">
        <f t="shared" si="3"/>
        <v>184.6</v>
      </c>
      <c r="P50" s="3">
        <v>0</v>
      </c>
      <c r="Q50" s="3">
        <v>52</v>
      </c>
      <c r="R50" s="3">
        <v>0</v>
      </c>
      <c r="S50" s="3">
        <v>4</v>
      </c>
      <c r="T50" s="3">
        <v>52</v>
      </c>
      <c r="U50" s="2">
        <f t="shared" si="4"/>
        <v>108</v>
      </c>
      <c r="V50" s="4">
        <f t="shared" si="5"/>
        <v>292.6</v>
      </c>
      <c r="W50" s="20">
        <f>IF(AND(ISNUMBER(V50),ISNUMBER(V51)),MIN(V50:V51),IF(ISNUMBER(V50),V50,IF(ISNUMBER(V51),V51," ")))</f>
        <v>262.38</v>
      </c>
    </row>
    <row r="51" spans="1:23" ht="12.75">
      <c r="A51" s="14">
        <v>142</v>
      </c>
      <c r="B51" s="15" t="str">
        <f>B50</f>
        <v>Хижняков Алексей</v>
      </c>
      <c r="C51" s="11"/>
      <c r="D51" s="11"/>
      <c r="E51" s="11"/>
      <c r="F51" s="11"/>
      <c r="G51" s="1">
        <f>IF(ISTEXT(B50),2," ")</f>
        <v>2</v>
      </c>
      <c r="H51" s="2">
        <v>1</v>
      </c>
      <c r="I51" s="2">
        <v>58</v>
      </c>
      <c r="J51" s="2">
        <v>0</v>
      </c>
      <c r="K51" s="2">
        <v>2</v>
      </c>
      <c r="L51" s="2">
        <v>0</v>
      </c>
      <c r="M51" s="2">
        <v>36</v>
      </c>
      <c r="N51" s="38">
        <v>38</v>
      </c>
      <c r="O51" s="3">
        <f t="shared" si="3"/>
        <v>156.38</v>
      </c>
      <c r="P51" s="3">
        <v>2</v>
      </c>
      <c r="Q51" s="3">
        <v>2</v>
      </c>
      <c r="R51" s="3">
        <v>0</v>
      </c>
      <c r="S51" s="3">
        <v>2</v>
      </c>
      <c r="T51" s="3">
        <v>100</v>
      </c>
      <c r="U51" s="2">
        <f t="shared" si="4"/>
        <v>106</v>
      </c>
      <c r="V51" s="4">
        <f t="shared" si="5"/>
        <v>262.38</v>
      </c>
      <c r="W51" s="23">
        <f>W50</f>
        <v>262.38</v>
      </c>
    </row>
    <row r="52" spans="1:23" ht="12.75">
      <c r="A52" s="14">
        <v>22</v>
      </c>
      <c r="B52" s="13" t="s">
        <v>72</v>
      </c>
      <c r="C52" s="33" t="s">
        <v>35</v>
      </c>
      <c r="D52" s="33">
        <v>1993</v>
      </c>
      <c r="E52" s="33" t="s">
        <v>13</v>
      </c>
      <c r="F52" s="33" t="s">
        <v>67</v>
      </c>
      <c r="G52" s="1">
        <f>IF(ISTEXT(B52),1," ")</f>
        <v>1</v>
      </c>
      <c r="H52" s="2">
        <v>1</v>
      </c>
      <c r="I52" s="2">
        <v>7</v>
      </c>
      <c r="J52" s="2">
        <v>0</v>
      </c>
      <c r="K52" s="2">
        <v>1</v>
      </c>
      <c r="L52" s="2">
        <v>10</v>
      </c>
      <c r="M52" s="2">
        <v>45</v>
      </c>
      <c r="N52" s="39">
        <v>29</v>
      </c>
      <c r="O52" s="3">
        <f t="shared" si="3"/>
        <v>225.29</v>
      </c>
      <c r="P52" s="3">
        <v>0</v>
      </c>
      <c r="Q52" s="3">
        <v>2</v>
      </c>
      <c r="R52" s="3">
        <v>0</v>
      </c>
      <c r="S52" s="3">
        <v>2</v>
      </c>
      <c r="T52" s="3">
        <v>56</v>
      </c>
      <c r="U52" s="2">
        <f t="shared" si="4"/>
        <v>60</v>
      </c>
      <c r="V52" s="4">
        <f t="shared" si="5"/>
        <v>285.28999999999996</v>
      </c>
      <c r="W52" s="20">
        <f>IF(AND(ISNUMBER(V52),ISNUMBER(V53)),MIN(V52:V53),IF(ISNUMBER(V52),V52,IF(ISNUMBER(V53),V53," ")))</f>
        <v>285.28999999999996</v>
      </c>
    </row>
    <row r="53" spans="1:23" ht="12.75">
      <c r="A53" s="14">
        <v>137</v>
      </c>
      <c r="B53" s="15" t="str">
        <f>B52</f>
        <v>Шишко Роман</v>
      </c>
      <c r="C53" s="34"/>
      <c r="D53" s="34"/>
      <c r="E53" s="34"/>
      <c r="F53" s="34"/>
      <c r="G53" s="1">
        <f>IF(ISTEXT(B52),2," ")</f>
        <v>2</v>
      </c>
      <c r="H53" s="2">
        <v>1</v>
      </c>
      <c r="I53" s="2">
        <v>56</v>
      </c>
      <c r="J53" s="2">
        <v>0</v>
      </c>
      <c r="K53" s="2">
        <v>1</v>
      </c>
      <c r="L53" s="2">
        <v>59</v>
      </c>
      <c r="M53" s="2">
        <v>42</v>
      </c>
      <c r="N53" s="38">
        <v>32</v>
      </c>
      <c r="O53" s="3">
        <f t="shared" si="3"/>
        <v>222.32</v>
      </c>
      <c r="P53" s="3">
        <v>0</v>
      </c>
      <c r="Q53" s="3">
        <v>54</v>
      </c>
      <c r="R53" s="3">
        <v>0</v>
      </c>
      <c r="S53" s="3">
        <v>50</v>
      </c>
      <c r="T53" s="3">
        <v>8</v>
      </c>
      <c r="U53" s="2">
        <f t="shared" si="4"/>
        <v>112</v>
      </c>
      <c r="V53" s="4">
        <f t="shared" si="5"/>
        <v>334.32</v>
      </c>
      <c r="W53" s="23">
        <f>W52</f>
        <v>285.28999999999996</v>
      </c>
    </row>
    <row r="54" spans="1:23" ht="12.75">
      <c r="A54" s="14">
        <v>23</v>
      </c>
      <c r="B54" s="40" t="s">
        <v>98</v>
      </c>
      <c r="C54" s="64">
        <v>2</v>
      </c>
      <c r="D54" s="64">
        <v>1978</v>
      </c>
      <c r="E54" s="64" t="s">
        <v>14</v>
      </c>
      <c r="F54" s="10" t="s">
        <v>34</v>
      </c>
      <c r="G54" s="1">
        <f>IF(ISTEXT(B54),1," ")</f>
        <v>1</v>
      </c>
      <c r="H54" s="2">
        <v>0</v>
      </c>
      <c r="I54" s="2">
        <v>41</v>
      </c>
      <c r="J54" s="2">
        <v>0</v>
      </c>
      <c r="K54" s="2">
        <v>0</v>
      </c>
      <c r="L54" s="2">
        <v>44</v>
      </c>
      <c r="M54" s="2">
        <v>6</v>
      </c>
      <c r="N54" s="39">
        <v>89</v>
      </c>
      <c r="O54" s="3">
        <f t="shared" si="3"/>
        <v>186.89</v>
      </c>
      <c r="P54" s="3">
        <v>2</v>
      </c>
      <c r="Q54" s="3">
        <v>0</v>
      </c>
      <c r="R54" s="3">
        <v>0</v>
      </c>
      <c r="S54" s="3">
        <v>4</v>
      </c>
      <c r="T54" s="3">
        <v>200</v>
      </c>
      <c r="U54" s="2">
        <f t="shared" si="4"/>
        <v>206</v>
      </c>
      <c r="V54" s="4">
        <f t="shared" si="5"/>
        <v>392.89</v>
      </c>
      <c r="W54" s="20">
        <f>IF(AND(ISNUMBER(V54),ISNUMBER(V55)),MIN(V54:V55),IF(ISNUMBER(V54),V54,IF(ISNUMBER(V55),V55," ")))</f>
        <v>289.6</v>
      </c>
    </row>
    <row r="55" spans="1:23" ht="12.75">
      <c r="A55" s="14">
        <v>45</v>
      </c>
      <c r="B55" s="15" t="str">
        <f>B54</f>
        <v>Рогачев Кирилл</v>
      </c>
      <c r="C55" s="65"/>
      <c r="D55" s="65"/>
      <c r="E55" s="65"/>
      <c r="F55" s="65"/>
      <c r="G55" s="1">
        <f>IF(ISTEXT(B54),2," ")</f>
        <v>2</v>
      </c>
      <c r="H55" s="2">
        <v>1</v>
      </c>
      <c r="I55" s="2">
        <v>46</v>
      </c>
      <c r="J55" s="2">
        <v>0</v>
      </c>
      <c r="K55" s="2">
        <v>1</v>
      </c>
      <c r="L55" s="2">
        <v>49</v>
      </c>
      <c r="M55" s="2">
        <v>3</v>
      </c>
      <c r="N55" s="38">
        <v>60</v>
      </c>
      <c r="O55" s="3">
        <f t="shared" si="3"/>
        <v>183.6</v>
      </c>
      <c r="P55" s="3">
        <v>0</v>
      </c>
      <c r="Q55" s="3">
        <v>0</v>
      </c>
      <c r="R55" s="3">
        <v>50</v>
      </c>
      <c r="S55" s="3">
        <v>0</v>
      </c>
      <c r="T55" s="3">
        <v>56</v>
      </c>
      <c r="U55" s="2">
        <f t="shared" si="4"/>
        <v>106</v>
      </c>
      <c r="V55" s="4">
        <f t="shared" si="5"/>
        <v>289.6</v>
      </c>
      <c r="W55" s="23">
        <f>W54</f>
        <v>289.6</v>
      </c>
    </row>
    <row r="56" spans="1:23" ht="12.75">
      <c r="A56" s="14">
        <v>24</v>
      </c>
      <c r="B56" s="13" t="s">
        <v>68</v>
      </c>
      <c r="C56" s="10" t="s">
        <v>35</v>
      </c>
      <c r="D56" s="10">
        <v>1983</v>
      </c>
      <c r="E56" s="10" t="s">
        <v>13</v>
      </c>
      <c r="F56" s="10" t="s">
        <v>69</v>
      </c>
      <c r="G56" s="1">
        <f>IF(ISTEXT(B56),1," ")</f>
        <v>1</v>
      </c>
      <c r="H56" s="2">
        <v>0</v>
      </c>
      <c r="I56" s="2">
        <v>37</v>
      </c>
      <c r="J56" s="2">
        <v>0</v>
      </c>
      <c r="K56" s="2">
        <v>0</v>
      </c>
      <c r="L56" s="2">
        <v>40</v>
      </c>
      <c r="M56" s="2">
        <v>30</v>
      </c>
      <c r="N56" s="39">
        <v>92</v>
      </c>
      <c r="O56" s="3">
        <f t="shared" si="3"/>
        <v>210.92</v>
      </c>
      <c r="P56" s="3">
        <v>0</v>
      </c>
      <c r="Q56" s="3">
        <v>0</v>
      </c>
      <c r="R56" s="3">
        <v>0</v>
      </c>
      <c r="S56" s="3">
        <v>8</v>
      </c>
      <c r="T56" s="3">
        <v>152</v>
      </c>
      <c r="U56" s="2">
        <f t="shared" si="4"/>
        <v>160</v>
      </c>
      <c r="V56" s="4">
        <f t="shared" si="5"/>
        <v>370.91999999999996</v>
      </c>
      <c r="W56" s="20">
        <f>IF(AND(ISNUMBER(V56),ISNUMBER(V57)),MIN(V56:V57),IF(ISNUMBER(V56),V56,IF(ISNUMBER(V57),V57," ")))</f>
        <v>336.51</v>
      </c>
    </row>
    <row r="57" spans="1:23" ht="12.75">
      <c r="A57" s="14">
        <v>40</v>
      </c>
      <c r="B57" s="15" t="str">
        <f>B56</f>
        <v>Шабан Алексей</v>
      </c>
      <c r="C57" s="11"/>
      <c r="D57" s="11"/>
      <c r="E57" s="11"/>
      <c r="F57" s="11"/>
      <c r="G57" s="1">
        <f>IF(ISTEXT(B56),2," ")</f>
        <v>2</v>
      </c>
      <c r="H57" s="2">
        <v>1</v>
      </c>
      <c r="I57" s="2">
        <v>42</v>
      </c>
      <c r="J57" s="2">
        <v>0</v>
      </c>
      <c r="K57" s="2">
        <v>1</v>
      </c>
      <c r="L57" s="2">
        <v>45</v>
      </c>
      <c r="M57" s="2">
        <v>50</v>
      </c>
      <c r="N57" s="38">
        <v>51</v>
      </c>
      <c r="O57" s="3">
        <f t="shared" si="3"/>
        <v>230.51</v>
      </c>
      <c r="P57" s="3">
        <v>2</v>
      </c>
      <c r="Q57" s="3">
        <v>0</v>
      </c>
      <c r="R57" s="3">
        <v>0</v>
      </c>
      <c r="S57" s="3">
        <v>2</v>
      </c>
      <c r="T57" s="3">
        <v>102</v>
      </c>
      <c r="U57" s="2">
        <f t="shared" si="4"/>
        <v>106</v>
      </c>
      <c r="V57" s="4">
        <f t="shared" si="5"/>
        <v>336.51</v>
      </c>
      <c r="W57" s="23">
        <f>W56</f>
        <v>336.51</v>
      </c>
    </row>
    <row r="58" spans="1:23" ht="12.75">
      <c r="A58" s="14">
        <v>25</v>
      </c>
      <c r="B58" s="13" t="s">
        <v>73</v>
      </c>
      <c r="C58" s="10" t="s">
        <v>35</v>
      </c>
      <c r="D58" s="10">
        <v>1984</v>
      </c>
      <c r="E58" s="10" t="s">
        <v>13</v>
      </c>
      <c r="F58" s="10" t="s">
        <v>69</v>
      </c>
      <c r="G58" s="1">
        <f>IF(ISTEXT(B58),1," ")</f>
        <v>1</v>
      </c>
      <c r="H58" s="2">
        <v>1</v>
      </c>
      <c r="I58" s="2">
        <v>19</v>
      </c>
      <c r="J58" s="2">
        <v>0</v>
      </c>
      <c r="K58" s="2">
        <v>1</v>
      </c>
      <c r="L58" s="2">
        <v>22</v>
      </c>
      <c r="M58" s="2">
        <v>42</v>
      </c>
      <c r="N58" s="39">
        <v>73</v>
      </c>
      <c r="O58" s="3">
        <f t="shared" si="3"/>
        <v>222.73</v>
      </c>
      <c r="P58" s="3">
        <v>0</v>
      </c>
      <c r="Q58" s="3">
        <v>0</v>
      </c>
      <c r="R58" s="3">
        <v>54</v>
      </c>
      <c r="S58" s="3">
        <v>6</v>
      </c>
      <c r="T58" s="3">
        <v>150</v>
      </c>
      <c r="U58" s="2">
        <f t="shared" si="4"/>
        <v>210</v>
      </c>
      <c r="V58" s="4">
        <f t="shared" si="5"/>
        <v>432.73</v>
      </c>
      <c r="W58" s="20">
        <v>432.73</v>
      </c>
    </row>
    <row r="59" spans="1:23" ht="12.75">
      <c r="A59" s="14">
        <v>43</v>
      </c>
      <c r="B59" s="15" t="str">
        <f>B58</f>
        <v>Зингер Павел</v>
      </c>
      <c r="C59" s="11"/>
      <c r="D59" s="11"/>
      <c r="E59" s="11"/>
      <c r="F59" s="11"/>
      <c r="G59" s="1">
        <f>IF(ISTEXT(B58),2," ")</f>
        <v>2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38">
        <v>0</v>
      </c>
      <c r="O59" s="3" t="s">
        <v>95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2">
        <f t="shared" si="4"/>
        <v>0</v>
      </c>
      <c r="V59" s="4">
        <v>999</v>
      </c>
      <c r="W59" s="23">
        <f>W58</f>
        <v>432.73</v>
      </c>
    </row>
    <row r="60" spans="1:23" ht="12.75">
      <c r="A60" s="14">
        <v>26</v>
      </c>
      <c r="B60" s="13" t="s">
        <v>76</v>
      </c>
      <c r="C60" s="10" t="s">
        <v>35</v>
      </c>
      <c r="D60" s="10">
        <v>1977</v>
      </c>
      <c r="E60" s="10" t="s">
        <v>11</v>
      </c>
      <c r="F60" s="10" t="s">
        <v>61</v>
      </c>
      <c r="G60" s="1">
        <f>IF(ISTEXT(B60),1," ")</f>
        <v>1</v>
      </c>
      <c r="H60" s="2">
        <v>1</v>
      </c>
      <c r="I60" s="2">
        <v>5</v>
      </c>
      <c r="J60" s="2">
        <v>0</v>
      </c>
      <c r="K60" s="2">
        <v>1</v>
      </c>
      <c r="L60" s="2">
        <v>8</v>
      </c>
      <c r="M60" s="2">
        <v>31</v>
      </c>
      <c r="N60" s="39">
        <v>9</v>
      </c>
      <c r="O60" s="3">
        <f>IF(AND(ISNUMBER(I60),ISNUMBER(L60)),(K60-H60)*60^2+(L60-I60)*60+(M60-J60)+(N60)/100," ")</f>
        <v>211.09</v>
      </c>
      <c r="P60" s="3">
        <v>54</v>
      </c>
      <c r="Q60" s="3">
        <v>54</v>
      </c>
      <c r="R60" s="3">
        <v>50</v>
      </c>
      <c r="S60" s="3">
        <v>8</v>
      </c>
      <c r="T60" s="3">
        <v>104</v>
      </c>
      <c r="U60" s="2">
        <f t="shared" si="4"/>
        <v>270</v>
      </c>
      <c r="V60" s="4">
        <f>IF(ISNUMBER(O60),O60+U60," ")</f>
        <v>481.09000000000003</v>
      </c>
      <c r="W60" s="20">
        <f>IF(AND(ISNUMBER(V60),ISNUMBER(V61)),MIN(V60:V61),IF(ISNUMBER(V60),V60,IF(ISNUMBER(V61),V61," ")))</f>
        <v>481.09000000000003</v>
      </c>
    </row>
    <row r="61" spans="1:23" ht="12.75">
      <c r="A61" s="14">
        <v>61</v>
      </c>
      <c r="B61" s="15" t="str">
        <f>B60</f>
        <v>Соколовский Алексей</v>
      </c>
      <c r="C61" s="11"/>
      <c r="D61" s="11"/>
      <c r="E61" s="11"/>
      <c r="F61" s="11"/>
      <c r="G61" s="1">
        <f>IF(ISTEXT(B60),2," ")</f>
        <v>2</v>
      </c>
      <c r="H61" s="2">
        <v>1</v>
      </c>
      <c r="I61" s="2">
        <v>35</v>
      </c>
      <c r="J61" s="2">
        <v>0</v>
      </c>
      <c r="K61" s="2">
        <v>0</v>
      </c>
      <c r="L61" s="2">
        <v>0</v>
      </c>
      <c r="M61" s="2">
        <v>0</v>
      </c>
      <c r="N61" s="38">
        <v>0</v>
      </c>
      <c r="O61" s="3" t="s">
        <v>96</v>
      </c>
      <c r="P61" s="3">
        <v>150</v>
      </c>
      <c r="Q61" s="3">
        <v>102</v>
      </c>
      <c r="R61" s="3">
        <v>50</v>
      </c>
      <c r="S61" s="3">
        <v>54</v>
      </c>
      <c r="T61" s="3">
        <v>150</v>
      </c>
      <c r="U61" s="2">
        <f t="shared" si="4"/>
        <v>506</v>
      </c>
      <c r="V61" s="4">
        <v>999</v>
      </c>
      <c r="W61" s="23">
        <f>W60</f>
        <v>481.09000000000003</v>
      </c>
    </row>
    <row r="62" spans="1:23" ht="12.75">
      <c r="A62" s="14">
        <v>27</v>
      </c>
      <c r="B62" s="13" t="s">
        <v>75</v>
      </c>
      <c r="C62" s="10">
        <v>2</v>
      </c>
      <c r="D62" s="10">
        <v>1995</v>
      </c>
      <c r="E62" s="10" t="s">
        <v>12</v>
      </c>
      <c r="F62" s="10" t="s">
        <v>33</v>
      </c>
      <c r="G62" s="1">
        <f>IF(ISTEXT(B62),1," ")</f>
        <v>1</v>
      </c>
      <c r="H62" s="2">
        <v>1</v>
      </c>
      <c r="I62" s="2">
        <v>9</v>
      </c>
      <c r="J62" s="2">
        <v>0</v>
      </c>
      <c r="K62" s="2">
        <v>0</v>
      </c>
      <c r="L62" s="2">
        <v>0</v>
      </c>
      <c r="M62" s="2">
        <v>0</v>
      </c>
      <c r="N62" s="39">
        <v>0</v>
      </c>
      <c r="O62" s="3" t="s">
        <v>96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2">
        <f t="shared" si="4"/>
        <v>0</v>
      </c>
      <c r="V62" s="4">
        <v>999</v>
      </c>
      <c r="W62" s="20">
        <f>IF(AND(ISNUMBER(V62),ISNUMBER(V63)),MIN(V62:V63),IF(ISNUMBER(V62),V62,IF(ISNUMBER(V63),V63," ")))</f>
        <v>999</v>
      </c>
    </row>
    <row r="63" spans="1:23" ht="12.75">
      <c r="A63" s="14">
        <v>168</v>
      </c>
      <c r="B63" s="15" t="str">
        <f>B62</f>
        <v>Тамкович Александр</v>
      </c>
      <c r="C63" s="11"/>
      <c r="D63" s="11"/>
      <c r="E63" s="11"/>
      <c r="F63" s="11"/>
      <c r="G63" s="1">
        <f>IF(ISTEXT(B62),2," ")</f>
        <v>2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38">
        <v>0</v>
      </c>
      <c r="O63" s="3" t="s">
        <v>95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2">
        <f t="shared" si="4"/>
        <v>0</v>
      </c>
      <c r="V63" s="4">
        <v>999</v>
      </c>
      <c r="W63" s="23">
        <f>W62</f>
        <v>999</v>
      </c>
    </row>
    <row r="64" spans="1:23" ht="12.75">
      <c r="A64" s="14">
        <v>28</v>
      </c>
      <c r="B64" s="13" t="s">
        <v>74</v>
      </c>
      <c r="C64" s="10" t="s">
        <v>35</v>
      </c>
      <c r="D64" s="10">
        <v>1969</v>
      </c>
      <c r="E64" s="10" t="s">
        <v>13</v>
      </c>
      <c r="F64" s="10" t="s">
        <v>69</v>
      </c>
      <c r="G64" s="1">
        <f>IF(ISTEXT(B64),1," ")</f>
        <v>1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39">
        <v>0</v>
      </c>
      <c r="O64" s="3" t="s">
        <v>95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2">
        <f t="shared" si="4"/>
        <v>0</v>
      </c>
      <c r="V64" s="4">
        <v>999</v>
      </c>
      <c r="W64" s="20">
        <v>999</v>
      </c>
    </row>
    <row r="65" spans="1:23" ht="12.75">
      <c r="A65" s="14">
        <v>126</v>
      </c>
      <c r="B65" s="15" t="str">
        <f>B64</f>
        <v>Антонович Григорий</v>
      </c>
      <c r="C65" s="11"/>
      <c r="D65" s="11"/>
      <c r="E65" s="11"/>
      <c r="F65" s="11"/>
      <c r="G65" s="1">
        <f>IF(ISTEXT(B64),2," ")</f>
        <v>2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38">
        <v>0</v>
      </c>
      <c r="O65" s="3" t="s">
        <v>95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2">
        <f t="shared" si="4"/>
        <v>0</v>
      </c>
      <c r="V65" s="4">
        <v>999</v>
      </c>
      <c r="W65" s="23">
        <f>W64</f>
        <v>999</v>
      </c>
    </row>
    <row r="66" spans="1:23" ht="12.75">
      <c r="A66" s="14">
        <v>29</v>
      </c>
      <c r="B66" s="13" t="s">
        <v>70</v>
      </c>
      <c r="C66" s="10" t="s">
        <v>32</v>
      </c>
      <c r="D66" s="10">
        <v>1958</v>
      </c>
      <c r="E66" s="10" t="s">
        <v>13</v>
      </c>
      <c r="F66" s="10" t="s">
        <v>77</v>
      </c>
      <c r="G66" s="1">
        <f>IF(ISTEXT(B66),1," ")</f>
        <v>1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39">
        <v>0</v>
      </c>
      <c r="O66" s="3" t="s">
        <v>95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2">
        <f t="shared" si="4"/>
        <v>0</v>
      </c>
      <c r="V66" s="4">
        <v>999</v>
      </c>
      <c r="W66" s="20">
        <v>999</v>
      </c>
    </row>
    <row r="67" spans="1:23" ht="12.75">
      <c r="A67" s="14">
        <v>173</v>
      </c>
      <c r="B67" s="15" t="str">
        <f>B66</f>
        <v>Новиков Александр</v>
      </c>
      <c r="C67" s="11"/>
      <c r="D67" s="11"/>
      <c r="E67" s="11"/>
      <c r="F67" s="11"/>
      <c r="G67" s="1">
        <f>IF(ISTEXT(B66),2," ")</f>
        <v>2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38">
        <v>0</v>
      </c>
      <c r="O67" s="3" t="s">
        <v>95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2">
        <f t="shared" si="4"/>
        <v>0</v>
      </c>
      <c r="V67" s="4">
        <v>999</v>
      </c>
      <c r="W67" s="23">
        <f>W66</f>
        <v>999</v>
      </c>
    </row>
    <row r="68" spans="1:23" ht="12.75">
      <c r="A68" s="25"/>
      <c r="B68" s="26"/>
      <c r="C68" s="27"/>
      <c r="D68" s="27"/>
      <c r="E68" s="27"/>
      <c r="F68" s="27"/>
      <c r="G68" s="28"/>
      <c r="H68" s="29"/>
      <c r="I68" s="29"/>
      <c r="J68" s="29"/>
      <c r="K68" s="29"/>
      <c r="L68" s="29"/>
      <c r="M68" s="29"/>
      <c r="N68" s="29"/>
      <c r="O68" s="30"/>
      <c r="P68" s="30"/>
      <c r="Q68" s="30"/>
      <c r="R68" s="30"/>
      <c r="S68" s="30"/>
      <c r="T68" s="30"/>
      <c r="U68" s="29"/>
      <c r="V68" s="30"/>
      <c r="W68" s="31"/>
    </row>
    <row r="69" spans="2:3" ht="13.5" thickBot="1">
      <c r="B69" s="17" t="s">
        <v>93</v>
      </c>
      <c r="C69" s="9" t="s">
        <v>57</v>
      </c>
    </row>
    <row r="70" spans="1:23" ht="12.75" customHeight="1">
      <c r="A70" s="52"/>
      <c r="B70" s="79" t="s">
        <v>49</v>
      </c>
      <c r="C70" s="87" t="s">
        <v>26</v>
      </c>
      <c r="D70" s="89" t="s">
        <v>27</v>
      </c>
      <c r="E70" s="53"/>
      <c r="F70" s="54"/>
      <c r="G70" s="91" t="s">
        <v>0</v>
      </c>
      <c r="H70" s="86" t="s">
        <v>1</v>
      </c>
      <c r="I70" s="86"/>
      <c r="J70" s="86"/>
      <c r="K70" s="86" t="s">
        <v>2</v>
      </c>
      <c r="L70" s="86"/>
      <c r="M70" s="86"/>
      <c r="N70" s="86"/>
      <c r="O70" s="77" t="s">
        <v>3</v>
      </c>
      <c r="P70" s="55">
        <v>1</v>
      </c>
      <c r="Q70" s="55">
        <v>2</v>
      </c>
      <c r="R70" s="55">
        <v>3</v>
      </c>
      <c r="S70" s="55">
        <v>4</v>
      </c>
      <c r="T70" s="55">
        <v>5</v>
      </c>
      <c r="U70" s="79" t="s">
        <v>38</v>
      </c>
      <c r="V70" s="79" t="s">
        <v>4</v>
      </c>
      <c r="W70" s="81" t="s">
        <v>5</v>
      </c>
    </row>
    <row r="71" spans="1:23" ht="39" customHeight="1" thickBot="1">
      <c r="A71" s="56" t="s">
        <v>6</v>
      </c>
      <c r="B71" s="80"/>
      <c r="C71" s="88"/>
      <c r="D71" s="90"/>
      <c r="E71" s="57" t="s">
        <v>28</v>
      </c>
      <c r="F71" s="58" t="s">
        <v>29</v>
      </c>
      <c r="G71" s="92"/>
      <c r="H71" s="60" t="s">
        <v>7</v>
      </c>
      <c r="I71" s="61" t="s">
        <v>8</v>
      </c>
      <c r="J71" s="59" t="s">
        <v>9</v>
      </c>
      <c r="K71" s="60" t="s">
        <v>7</v>
      </c>
      <c r="L71" s="61" t="s">
        <v>8</v>
      </c>
      <c r="M71" s="61" t="s">
        <v>9</v>
      </c>
      <c r="N71" s="59" t="s">
        <v>10</v>
      </c>
      <c r="O71" s="78"/>
      <c r="P71" s="83" t="s">
        <v>80</v>
      </c>
      <c r="Q71" s="84"/>
      <c r="R71" s="84"/>
      <c r="S71" s="84"/>
      <c r="T71" s="85"/>
      <c r="U71" s="80"/>
      <c r="V71" s="80"/>
      <c r="W71" s="82"/>
    </row>
    <row r="72" spans="1:23" ht="12.75">
      <c r="A72" s="12">
        <v>1</v>
      </c>
      <c r="B72" s="18" t="s">
        <v>51</v>
      </c>
      <c r="C72" s="19" t="s">
        <v>30</v>
      </c>
      <c r="D72" s="19">
        <v>1980</v>
      </c>
      <c r="E72" s="19" t="s">
        <v>13</v>
      </c>
      <c r="F72" s="19" t="s">
        <v>37</v>
      </c>
      <c r="G72" s="1">
        <f>IF(ISTEXT(B72),1," ")</f>
        <v>1</v>
      </c>
      <c r="H72" s="2">
        <v>0</v>
      </c>
      <c r="I72" s="2">
        <v>60</v>
      </c>
      <c r="J72" s="2">
        <v>0</v>
      </c>
      <c r="K72" s="2">
        <v>1</v>
      </c>
      <c r="L72" s="2">
        <v>2</v>
      </c>
      <c r="M72" s="2">
        <v>13</v>
      </c>
      <c r="N72" s="39">
        <v>29</v>
      </c>
      <c r="O72" s="3">
        <f aca="true" t="shared" si="6" ref="O72:O81">IF(AND(ISNUMBER(I72),ISNUMBER(L72)),(K72-H72)*60^2+(L72-I72)*60+(M72-J72)+(N72)/100," ")</f>
        <v>133.29</v>
      </c>
      <c r="P72" s="3">
        <v>0</v>
      </c>
      <c r="Q72" s="3">
        <v>0</v>
      </c>
      <c r="R72" s="3">
        <v>0</v>
      </c>
      <c r="S72" s="3">
        <v>0</v>
      </c>
      <c r="T72" s="3">
        <v>4</v>
      </c>
      <c r="U72" s="2">
        <f aca="true" t="shared" si="7" ref="U72:U87">T72+S72+R72+Q72+P72</f>
        <v>4</v>
      </c>
      <c r="V72" s="4">
        <f aca="true" t="shared" si="8" ref="V72:V81">IF(ISNUMBER(O72),O72+U72," ")</f>
        <v>137.29</v>
      </c>
      <c r="W72" s="20">
        <f>IF(AND(ISNUMBER(V72),ISNUMBER(V73)),MIN(V72:V73),IF(ISNUMBER(V72),V72,IF(ISNUMBER(V73),V73," ")))</f>
        <v>137.29</v>
      </c>
    </row>
    <row r="73" spans="1:23" ht="12.75">
      <c r="A73" s="12">
        <v>145</v>
      </c>
      <c r="B73" s="21" t="str">
        <f>B72</f>
        <v>Головаченко Денис</v>
      </c>
      <c r="C73" s="22"/>
      <c r="D73" s="22"/>
      <c r="E73" s="22"/>
      <c r="F73" s="22"/>
      <c r="G73" s="1">
        <f>IF(ISTEXT(B72),2," ")</f>
        <v>2</v>
      </c>
      <c r="H73" s="2">
        <v>2</v>
      </c>
      <c r="I73" s="2">
        <v>2</v>
      </c>
      <c r="J73" s="2">
        <v>0</v>
      </c>
      <c r="K73" s="2">
        <v>2</v>
      </c>
      <c r="L73" s="2">
        <v>4</v>
      </c>
      <c r="M73" s="2">
        <v>17</v>
      </c>
      <c r="N73" s="38">
        <v>39</v>
      </c>
      <c r="O73" s="3">
        <f t="shared" si="6"/>
        <v>137.39</v>
      </c>
      <c r="P73" s="3">
        <v>0</v>
      </c>
      <c r="Q73" s="3">
        <v>2</v>
      </c>
      <c r="R73" s="3">
        <v>0</v>
      </c>
      <c r="S73" s="3">
        <v>0</v>
      </c>
      <c r="T73" s="3">
        <v>2</v>
      </c>
      <c r="U73" s="2">
        <f t="shared" si="7"/>
        <v>4</v>
      </c>
      <c r="V73" s="4">
        <f t="shared" si="8"/>
        <v>141.39</v>
      </c>
      <c r="W73" s="23">
        <f>W72</f>
        <v>137.29</v>
      </c>
    </row>
    <row r="74" spans="1:23" ht="12.75">
      <c r="A74" s="12">
        <v>2</v>
      </c>
      <c r="B74" s="18" t="s">
        <v>50</v>
      </c>
      <c r="C74" s="19" t="s">
        <v>30</v>
      </c>
      <c r="D74" s="19">
        <v>1987</v>
      </c>
      <c r="E74" s="19" t="s">
        <v>13</v>
      </c>
      <c r="F74" s="19" t="s">
        <v>31</v>
      </c>
      <c r="G74" s="1">
        <f>IF(ISTEXT(B74),1," ")</f>
        <v>1</v>
      </c>
      <c r="H74" s="2">
        <v>0</v>
      </c>
      <c r="I74" s="2">
        <v>55</v>
      </c>
      <c r="J74" s="2">
        <v>0</v>
      </c>
      <c r="K74" s="2">
        <v>0</v>
      </c>
      <c r="L74" s="2">
        <v>57</v>
      </c>
      <c r="M74" s="2">
        <v>13</v>
      </c>
      <c r="N74" s="39">
        <v>64</v>
      </c>
      <c r="O74" s="3">
        <f t="shared" si="6"/>
        <v>133.64</v>
      </c>
      <c r="P74" s="3">
        <v>0</v>
      </c>
      <c r="Q74" s="3">
        <v>0</v>
      </c>
      <c r="R74" s="3">
        <v>0</v>
      </c>
      <c r="S74" s="3">
        <v>2</v>
      </c>
      <c r="T74" s="3">
        <v>50</v>
      </c>
      <c r="U74" s="2">
        <f t="shared" si="7"/>
        <v>52</v>
      </c>
      <c r="V74" s="4">
        <f t="shared" si="8"/>
        <v>185.64</v>
      </c>
      <c r="W74" s="20">
        <f>IF(AND(ISNUMBER(V74),ISNUMBER(V75)),MIN(V74:V75),IF(ISNUMBER(V74),V74,IF(ISNUMBER(V75),V75," ")))</f>
        <v>137.89</v>
      </c>
    </row>
    <row r="75" spans="1:23" ht="12.75">
      <c r="A75" s="12">
        <v>324</v>
      </c>
      <c r="B75" s="21" t="str">
        <f>B74</f>
        <v>Третьяк Виктор</v>
      </c>
      <c r="C75" s="22"/>
      <c r="D75" s="22"/>
      <c r="E75" s="22"/>
      <c r="F75" s="22"/>
      <c r="G75" s="1">
        <f>IF(ISTEXT(B74),2," ")</f>
        <v>2</v>
      </c>
      <c r="H75" s="2">
        <v>1</v>
      </c>
      <c r="I75" s="2">
        <v>22</v>
      </c>
      <c r="J75" s="2">
        <v>0</v>
      </c>
      <c r="K75" s="2">
        <v>1</v>
      </c>
      <c r="L75" s="2">
        <v>24</v>
      </c>
      <c r="M75" s="2">
        <v>15</v>
      </c>
      <c r="N75" s="38">
        <v>89</v>
      </c>
      <c r="O75" s="3">
        <f t="shared" si="6"/>
        <v>135.89</v>
      </c>
      <c r="P75" s="3">
        <v>0</v>
      </c>
      <c r="Q75" s="3">
        <v>0</v>
      </c>
      <c r="R75" s="3">
        <v>0</v>
      </c>
      <c r="S75" s="3">
        <v>0</v>
      </c>
      <c r="T75" s="3">
        <v>2</v>
      </c>
      <c r="U75" s="2">
        <f t="shared" si="7"/>
        <v>2</v>
      </c>
      <c r="V75" s="4">
        <f t="shared" si="8"/>
        <v>137.89</v>
      </c>
      <c r="W75" s="23">
        <f>W74</f>
        <v>137.89</v>
      </c>
    </row>
    <row r="76" spans="1:23" ht="12.75">
      <c r="A76" s="12">
        <v>3</v>
      </c>
      <c r="B76" s="18" t="s">
        <v>55</v>
      </c>
      <c r="C76" s="19" t="s">
        <v>30</v>
      </c>
      <c r="D76" s="19">
        <v>1987</v>
      </c>
      <c r="E76" s="19" t="s">
        <v>13</v>
      </c>
      <c r="F76" s="19" t="s">
        <v>37</v>
      </c>
      <c r="G76" s="1">
        <f>IF(ISTEXT(B76),1," ")</f>
        <v>1</v>
      </c>
      <c r="H76" s="2">
        <v>0</v>
      </c>
      <c r="I76" s="2">
        <v>57</v>
      </c>
      <c r="J76" s="2">
        <v>0</v>
      </c>
      <c r="K76" s="2">
        <v>0</v>
      </c>
      <c r="L76" s="2">
        <v>59</v>
      </c>
      <c r="M76" s="2">
        <v>33</v>
      </c>
      <c r="N76" s="39">
        <v>95</v>
      </c>
      <c r="O76" s="3">
        <f t="shared" si="6"/>
        <v>153.95</v>
      </c>
      <c r="P76" s="3">
        <v>0</v>
      </c>
      <c r="Q76" s="3">
        <v>2</v>
      </c>
      <c r="R76" s="3">
        <v>0</v>
      </c>
      <c r="S76" s="3">
        <v>0</v>
      </c>
      <c r="T76" s="3">
        <v>50</v>
      </c>
      <c r="U76" s="2">
        <f t="shared" si="7"/>
        <v>52</v>
      </c>
      <c r="V76" s="4">
        <f t="shared" si="8"/>
        <v>205.95</v>
      </c>
      <c r="W76" s="20">
        <f>IF(AND(ISNUMBER(V76),ISNUMBER(V77)),MIN(V76:V77),IF(ISNUMBER(V76),V76,IF(ISNUMBER(V77),V77," ")))</f>
        <v>165.1</v>
      </c>
    </row>
    <row r="77" spans="1:23" ht="12.75">
      <c r="A77" s="12">
        <v>12</v>
      </c>
      <c r="B77" s="21" t="str">
        <f>B76</f>
        <v>Гуринович Сергей</v>
      </c>
      <c r="C77" s="22"/>
      <c r="D77" s="22"/>
      <c r="E77" s="22"/>
      <c r="F77" s="22"/>
      <c r="G77" s="1">
        <f>IF(ISTEXT(B76),2," ")</f>
        <v>2</v>
      </c>
      <c r="H77" s="2">
        <v>1</v>
      </c>
      <c r="I77" s="2">
        <v>36</v>
      </c>
      <c r="J77" s="2">
        <v>0</v>
      </c>
      <c r="K77" s="2">
        <v>1</v>
      </c>
      <c r="L77" s="2">
        <v>38</v>
      </c>
      <c r="M77" s="2">
        <v>35</v>
      </c>
      <c r="N77" s="38">
        <v>10</v>
      </c>
      <c r="O77" s="3">
        <f t="shared" si="6"/>
        <v>155.1</v>
      </c>
      <c r="P77" s="3">
        <v>0</v>
      </c>
      <c r="Q77" s="3">
        <v>0</v>
      </c>
      <c r="R77" s="3">
        <v>0</v>
      </c>
      <c r="S77" s="3">
        <v>4</v>
      </c>
      <c r="T77" s="3">
        <v>6</v>
      </c>
      <c r="U77" s="2">
        <f t="shared" si="7"/>
        <v>10</v>
      </c>
      <c r="V77" s="4">
        <f t="shared" si="8"/>
        <v>165.1</v>
      </c>
      <c r="W77" s="23">
        <f>W76</f>
        <v>165.1</v>
      </c>
    </row>
    <row r="78" spans="1:23" ht="12.75">
      <c r="A78" s="12">
        <v>4</v>
      </c>
      <c r="B78" s="18" t="s">
        <v>54</v>
      </c>
      <c r="C78" s="19" t="s">
        <v>32</v>
      </c>
      <c r="D78" s="19">
        <v>1992</v>
      </c>
      <c r="E78" s="19" t="s">
        <v>13</v>
      </c>
      <c r="F78" s="19" t="s">
        <v>37</v>
      </c>
      <c r="G78" s="1">
        <f>IF(ISTEXT(B78),1," ")</f>
        <v>1</v>
      </c>
      <c r="H78" s="2">
        <v>0</v>
      </c>
      <c r="I78" s="2">
        <v>58</v>
      </c>
      <c r="J78" s="2">
        <v>0</v>
      </c>
      <c r="K78" s="2">
        <v>1</v>
      </c>
      <c r="L78" s="2">
        <v>0</v>
      </c>
      <c r="M78" s="2">
        <v>42</v>
      </c>
      <c r="N78" s="39">
        <v>98</v>
      </c>
      <c r="O78" s="3">
        <f t="shared" si="6"/>
        <v>162.98</v>
      </c>
      <c r="P78" s="3">
        <v>0</v>
      </c>
      <c r="Q78" s="3">
        <v>0</v>
      </c>
      <c r="R78" s="3">
        <v>0</v>
      </c>
      <c r="S78" s="3">
        <v>0</v>
      </c>
      <c r="T78" s="3">
        <v>4</v>
      </c>
      <c r="U78" s="2">
        <f t="shared" si="7"/>
        <v>4</v>
      </c>
      <c r="V78" s="4">
        <f t="shared" si="8"/>
        <v>166.98</v>
      </c>
      <c r="W78" s="20">
        <f>IF(AND(ISNUMBER(V78),ISNUMBER(V79)),MIN(V78:V79),IF(ISNUMBER(V78),V78,IF(ISNUMBER(V79),V79," ")))</f>
        <v>165.54</v>
      </c>
    </row>
    <row r="79" spans="1:23" ht="12.75">
      <c r="A79" s="12">
        <v>64</v>
      </c>
      <c r="B79" s="21" t="str">
        <f>B78</f>
        <v>Гецман Антон</v>
      </c>
      <c r="C79" s="22"/>
      <c r="D79" s="22"/>
      <c r="E79" s="22"/>
      <c r="F79" s="22"/>
      <c r="G79" s="1">
        <f>IF(ISTEXT(B78),2," ")</f>
        <v>2</v>
      </c>
      <c r="H79" s="2">
        <v>2</v>
      </c>
      <c r="I79" s="2">
        <v>6</v>
      </c>
      <c r="J79" s="2">
        <v>0</v>
      </c>
      <c r="K79" s="2">
        <v>2</v>
      </c>
      <c r="L79" s="2">
        <v>8</v>
      </c>
      <c r="M79" s="2">
        <v>39</v>
      </c>
      <c r="N79" s="38">
        <v>54</v>
      </c>
      <c r="O79" s="3">
        <f t="shared" si="6"/>
        <v>159.54</v>
      </c>
      <c r="P79" s="3">
        <v>0</v>
      </c>
      <c r="Q79" s="3">
        <v>2</v>
      </c>
      <c r="R79" s="3">
        <v>0</v>
      </c>
      <c r="S79" s="3">
        <v>0</v>
      </c>
      <c r="T79" s="3">
        <v>4</v>
      </c>
      <c r="U79" s="2">
        <f t="shared" si="7"/>
        <v>6</v>
      </c>
      <c r="V79" s="4">
        <f t="shared" si="8"/>
        <v>165.54</v>
      </c>
      <c r="W79" s="23">
        <f>W78</f>
        <v>165.54</v>
      </c>
    </row>
    <row r="80" spans="1:23" ht="12.75">
      <c r="A80" s="12">
        <v>5</v>
      </c>
      <c r="B80" s="18" t="s">
        <v>53</v>
      </c>
      <c r="C80" s="19" t="s">
        <v>32</v>
      </c>
      <c r="D80" s="19">
        <v>1993</v>
      </c>
      <c r="E80" s="19" t="s">
        <v>13</v>
      </c>
      <c r="F80" s="19" t="s">
        <v>37</v>
      </c>
      <c r="G80" s="1">
        <f>IF(ISTEXT(B80),1," ")</f>
        <v>1</v>
      </c>
      <c r="H80" s="2">
        <v>0</v>
      </c>
      <c r="I80" s="2">
        <v>59</v>
      </c>
      <c r="J80" s="2">
        <v>0</v>
      </c>
      <c r="K80" s="2">
        <v>1</v>
      </c>
      <c r="L80" s="2">
        <v>1</v>
      </c>
      <c r="M80" s="2">
        <v>28</v>
      </c>
      <c r="N80" s="39">
        <v>66</v>
      </c>
      <c r="O80" s="3">
        <f t="shared" si="6"/>
        <v>148.66</v>
      </c>
      <c r="P80" s="3">
        <v>0</v>
      </c>
      <c r="Q80" s="3">
        <v>0</v>
      </c>
      <c r="R80" s="3">
        <v>0</v>
      </c>
      <c r="S80" s="3">
        <v>2</v>
      </c>
      <c r="T80" s="3">
        <v>104</v>
      </c>
      <c r="U80" s="2">
        <f t="shared" si="7"/>
        <v>106</v>
      </c>
      <c r="V80" s="4">
        <f t="shared" si="8"/>
        <v>254.66</v>
      </c>
      <c r="W80" s="20">
        <f>IF(AND(ISNUMBER(V80),ISNUMBER(V81)),MIN(V80:V81),IF(ISNUMBER(V80),V80,IF(ISNUMBER(V81),V81," ")))</f>
        <v>178.54</v>
      </c>
    </row>
    <row r="81" spans="1:23" ht="12.75">
      <c r="A81" s="12">
        <v>131</v>
      </c>
      <c r="B81" s="21" t="str">
        <f>B80</f>
        <v>Глаз Дмитрий</v>
      </c>
      <c r="C81" s="22"/>
      <c r="D81" s="22"/>
      <c r="E81" s="22"/>
      <c r="F81" s="22"/>
      <c r="G81" s="1">
        <f>IF(ISTEXT(B80),2," ")</f>
        <v>2</v>
      </c>
      <c r="H81" s="2">
        <v>2</v>
      </c>
      <c r="I81" s="2">
        <v>7</v>
      </c>
      <c r="J81" s="2">
        <v>0</v>
      </c>
      <c r="K81" s="2">
        <v>2</v>
      </c>
      <c r="L81" s="2">
        <v>9</v>
      </c>
      <c r="M81" s="2">
        <v>52</v>
      </c>
      <c r="N81" s="38">
        <v>54</v>
      </c>
      <c r="O81" s="3">
        <f t="shared" si="6"/>
        <v>172.54</v>
      </c>
      <c r="P81" s="3">
        <v>0</v>
      </c>
      <c r="Q81" s="3">
        <v>2</v>
      </c>
      <c r="R81" s="3">
        <v>0</v>
      </c>
      <c r="S81" s="3">
        <v>0</v>
      </c>
      <c r="T81" s="3">
        <v>4</v>
      </c>
      <c r="U81" s="2">
        <f t="shared" si="7"/>
        <v>6</v>
      </c>
      <c r="V81" s="4">
        <f t="shared" si="8"/>
        <v>178.54</v>
      </c>
      <c r="W81" s="23">
        <f>W80</f>
        <v>178.54</v>
      </c>
    </row>
    <row r="82" spans="1:23" ht="12.75">
      <c r="A82" s="12">
        <v>6</v>
      </c>
      <c r="B82" s="18" t="s">
        <v>78</v>
      </c>
      <c r="C82" s="19" t="s">
        <v>35</v>
      </c>
      <c r="D82" s="19">
        <v>1995</v>
      </c>
      <c r="E82" s="19" t="s">
        <v>12</v>
      </c>
      <c r="F82" s="19" t="s">
        <v>33</v>
      </c>
      <c r="G82" s="1">
        <f>IF(ISTEXT(B82),1," ")</f>
        <v>1</v>
      </c>
      <c r="H82" s="2">
        <v>0</v>
      </c>
      <c r="I82" s="2">
        <v>56</v>
      </c>
      <c r="J82" s="2">
        <v>0</v>
      </c>
      <c r="K82" s="2">
        <v>0</v>
      </c>
      <c r="L82" s="2">
        <v>0</v>
      </c>
      <c r="M82" s="2">
        <v>0</v>
      </c>
      <c r="N82" s="39">
        <v>0</v>
      </c>
      <c r="O82" s="3" t="s">
        <v>96</v>
      </c>
      <c r="P82" s="3">
        <v>50</v>
      </c>
      <c r="Q82" s="3">
        <v>52</v>
      </c>
      <c r="R82" s="3">
        <v>0</v>
      </c>
      <c r="S82" s="3">
        <v>0</v>
      </c>
      <c r="T82" s="3">
        <v>0</v>
      </c>
      <c r="U82" s="2">
        <f t="shared" si="7"/>
        <v>102</v>
      </c>
      <c r="V82" s="4">
        <v>999</v>
      </c>
      <c r="W82" s="20">
        <v>999</v>
      </c>
    </row>
    <row r="83" spans="1:23" ht="12.75">
      <c r="A83" s="12">
        <v>94</v>
      </c>
      <c r="B83" s="21" t="str">
        <f>B82</f>
        <v>Каптуров Александр</v>
      </c>
      <c r="C83" s="24"/>
      <c r="D83" s="24"/>
      <c r="E83" s="24"/>
      <c r="F83" s="24"/>
      <c r="G83" s="1">
        <f>IF(ISTEXT(B82),2," ")</f>
        <v>2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38">
        <v>0</v>
      </c>
      <c r="O83" s="3" t="s">
        <v>95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2">
        <f t="shared" si="7"/>
        <v>0</v>
      </c>
      <c r="V83" s="4">
        <v>999</v>
      </c>
      <c r="W83" s="23">
        <f>W82</f>
        <v>999</v>
      </c>
    </row>
    <row r="84" spans="1:23" ht="12.75">
      <c r="A84" s="12">
        <v>7</v>
      </c>
      <c r="B84" s="18" t="s">
        <v>56</v>
      </c>
      <c r="C84" s="19" t="s">
        <v>32</v>
      </c>
      <c r="D84" s="19">
        <v>1994</v>
      </c>
      <c r="E84" s="19" t="s">
        <v>12</v>
      </c>
      <c r="F84" s="19" t="s">
        <v>33</v>
      </c>
      <c r="G84" s="1">
        <f>IF(ISTEXT(B84),1," ")</f>
        <v>1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39">
        <v>0</v>
      </c>
      <c r="O84" s="3" t="s">
        <v>95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2">
        <f t="shared" si="7"/>
        <v>0</v>
      </c>
      <c r="V84" s="4">
        <v>999</v>
      </c>
      <c r="W84" s="20">
        <v>999</v>
      </c>
    </row>
    <row r="85" spans="1:23" ht="12.75">
      <c r="A85" s="12">
        <v>19</v>
      </c>
      <c r="B85" s="21" t="str">
        <f>B84</f>
        <v>Вевер Александр</v>
      </c>
      <c r="C85" s="22"/>
      <c r="D85" s="22"/>
      <c r="E85" s="22"/>
      <c r="F85" s="22"/>
      <c r="G85" s="1">
        <f>IF(ISTEXT(B84),2," ")</f>
        <v>2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38">
        <v>0</v>
      </c>
      <c r="O85" s="3" t="s">
        <v>95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2">
        <f t="shared" si="7"/>
        <v>0</v>
      </c>
      <c r="V85" s="4">
        <v>999</v>
      </c>
      <c r="W85" s="23">
        <f>W84</f>
        <v>999</v>
      </c>
    </row>
    <row r="86" spans="1:23" ht="12.75">
      <c r="A86" s="12">
        <v>8</v>
      </c>
      <c r="B86" s="18" t="s">
        <v>52</v>
      </c>
      <c r="C86" s="19" t="s">
        <v>30</v>
      </c>
      <c r="D86" s="19">
        <v>1965</v>
      </c>
      <c r="E86" s="19" t="s">
        <v>13</v>
      </c>
      <c r="F86" s="19" t="s">
        <v>36</v>
      </c>
      <c r="G86" s="1">
        <f>IF(ISTEXT(B86),1," ")</f>
        <v>1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39">
        <v>0</v>
      </c>
      <c r="O86" s="3" t="s">
        <v>95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2">
        <f t="shared" si="7"/>
        <v>0</v>
      </c>
      <c r="V86" s="4">
        <v>999</v>
      </c>
      <c r="W86" s="20">
        <v>999</v>
      </c>
    </row>
    <row r="87" spans="1:23" ht="12.75">
      <c r="A87" s="12">
        <v>125</v>
      </c>
      <c r="B87" s="21" t="str">
        <f>B86</f>
        <v>Быкадоров Владимир</v>
      </c>
      <c r="C87" s="22"/>
      <c r="D87" s="22"/>
      <c r="E87" s="22"/>
      <c r="F87" s="22"/>
      <c r="G87" s="1">
        <f>IF(ISTEXT(B86),2," ")</f>
        <v>2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38">
        <v>0</v>
      </c>
      <c r="O87" s="3" t="s">
        <v>95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2">
        <f t="shared" si="7"/>
        <v>0</v>
      </c>
      <c r="V87" s="4">
        <v>999</v>
      </c>
      <c r="W87" s="23">
        <f>W86</f>
        <v>999</v>
      </c>
    </row>
    <row r="88" spans="1:23" ht="12.75">
      <c r="A88" s="25"/>
      <c r="B88" s="37"/>
      <c r="C88" s="46"/>
      <c r="D88" s="46"/>
      <c r="E88" s="46"/>
      <c r="F88" s="46"/>
      <c r="G88" s="28"/>
      <c r="H88" s="29"/>
      <c r="I88" s="29"/>
      <c r="J88" s="29"/>
      <c r="K88" s="29"/>
      <c r="L88" s="29"/>
      <c r="M88" s="29"/>
      <c r="N88" s="29"/>
      <c r="O88" s="30"/>
      <c r="P88" s="30"/>
      <c r="Q88" s="30"/>
      <c r="R88" s="30"/>
      <c r="S88" s="30"/>
      <c r="T88" s="30"/>
      <c r="U88" s="29"/>
      <c r="V88" s="30"/>
      <c r="W88" s="31"/>
    </row>
    <row r="90" spans="2:3" ht="13.5" thickBot="1">
      <c r="B90" s="17" t="s">
        <v>93</v>
      </c>
      <c r="C90" s="9" t="s">
        <v>62</v>
      </c>
    </row>
    <row r="91" spans="1:23" ht="12.75" customHeight="1">
      <c r="A91" s="52"/>
      <c r="B91" s="79" t="s">
        <v>49</v>
      </c>
      <c r="C91" s="87" t="s">
        <v>26</v>
      </c>
      <c r="D91" s="89" t="s">
        <v>27</v>
      </c>
      <c r="E91" s="53"/>
      <c r="F91" s="54"/>
      <c r="G91" s="91" t="s">
        <v>0</v>
      </c>
      <c r="H91" s="86" t="s">
        <v>1</v>
      </c>
      <c r="I91" s="86"/>
      <c r="J91" s="86"/>
      <c r="K91" s="86" t="s">
        <v>2</v>
      </c>
      <c r="L91" s="86"/>
      <c r="M91" s="86"/>
      <c r="N91" s="86"/>
      <c r="O91" s="77" t="s">
        <v>3</v>
      </c>
      <c r="P91" s="55">
        <v>1</v>
      </c>
      <c r="Q91" s="55">
        <v>2</v>
      </c>
      <c r="R91" s="55">
        <v>3</v>
      </c>
      <c r="S91" s="55">
        <v>4</v>
      </c>
      <c r="T91" s="55">
        <v>5</v>
      </c>
      <c r="U91" s="79" t="s">
        <v>38</v>
      </c>
      <c r="V91" s="79" t="s">
        <v>4</v>
      </c>
      <c r="W91" s="81" t="s">
        <v>5</v>
      </c>
    </row>
    <row r="92" spans="1:23" ht="39" customHeight="1" thickBot="1">
      <c r="A92" s="56" t="s">
        <v>6</v>
      </c>
      <c r="B92" s="80"/>
      <c r="C92" s="88"/>
      <c r="D92" s="90"/>
      <c r="E92" s="57" t="s">
        <v>28</v>
      </c>
      <c r="F92" s="58" t="s">
        <v>29</v>
      </c>
      <c r="G92" s="92"/>
      <c r="H92" s="60" t="s">
        <v>7</v>
      </c>
      <c r="I92" s="61" t="s">
        <v>8</v>
      </c>
      <c r="J92" s="59" t="s">
        <v>9</v>
      </c>
      <c r="K92" s="60" t="s">
        <v>7</v>
      </c>
      <c r="L92" s="61" t="s">
        <v>8</v>
      </c>
      <c r="M92" s="61" t="s">
        <v>9</v>
      </c>
      <c r="N92" s="59" t="s">
        <v>10</v>
      </c>
      <c r="O92" s="78"/>
      <c r="P92" s="83" t="s">
        <v>80</v>
      </c>
      <c r="Q92" s="84"/>
      <c r="R92" s="84"/>
      <c r="S92" s="84"/>
      <c r="T92" s="85"/>
      <c r="U92" s="80"/>
      <c r="V92" s="80"/>
      <c r="W92" s="82"/>
    </row>
    <row r="93" spans="1:23" ht="12.75">
      <c r="A93" s="32">
        <v>1</v>
      </c>
      <c r="B93" s="13" t="s">
        <v>58</v>
      </c>
      <c r="C93" s="10" t="s">
        <v>30</v>
      </c>
      <c r="D93" s="10">
        <v>1986</v>
      </c>
      <c r="E93" s="10" t="s">
        <v>13</v>
      </c>
      <c r="F93" s="63" t="s">
        <v>31</v>
      </c>
      <c r="G93" s="1">
        <f>IF(ISTEXT(B93),1," ")</f>
        <v>1</v>
      </c>
      <c r="H93" s="2">
        <v>0</v>
      </c>
      <c r="I93" s="2">
        <v>34</v>
      </c>
      <c r="J93" s="2">
        <v>0</v>
      </c>
      <c r="K93" s="2">
        <v>0</v>
      </c>
      <c r="L93" s="2">
        <v>36</v>
      </c>
      <c r="M93" s="2">
        <v>22</v>
      </c>
      <c r="N93" s="39">
        <v>82</v>
      </c>
      <c r="O93" s="3">
        <f aca="true" t="shared" si="9" ref="O93:O101">IF(AND(ISNUMBER(I93),ISNUMBER(L93)),(K93-H93)*60^2+(L93-I93)*60+(M93-J93)+(N93)/100," ")</f>
        <v>142.82</v>
      </c>
      <c r="P93" s="3">
        <v>0</v>
      </c>
      <c r="Q93" s="3">
        <v>2</v>
      </c>
      <c r="R93" s="3">
        <v>0</v>
      </c>
      <c r="S93" s="3">
        <v>2</v>
      </c>
      <c r="T93" s="3">
        <v>0</v>
      </c>
      <c r="U93" s="2">
        <f aca="true" t="shared" si="10" ref="U93:U102">T93+S93+R93+Q93+P93</f>
        <v>4</v>
      </c>
      <c r="V93" s="4">
        <f aca="true" t="shared" si="11" ref="V93:V101">IF(ISNUMBER(O93),O93+U93," ")</f>
        <v>146.82</v>
      </c>
      <c r="W93" s="20">
        <f>IF(AND(ISNUMBER(V93),ISNUMBER(V94)),MIN(V93:V94),IF(ISNUMBER(V93),V93,IF(ISNUMBER(V94),V94," ")))</f>
        <v>146.82</v>
      </c>
    </row>
    <row r="94" spans="1:23" ht="12.75">
      <c r="A94" s="32">
        <v>123</v>
      </c>
      <c r="B94" s="15" t="str">
        <f>B93</f>
        <v>Исмаилова Севинч</v>
      </c>
      <c r="C94" s="11"/>
      <c r="D94" s="11"/>
      <c r="E94" s="11"/>
      <c r="F94" s="11"/>
      <c r="G94" s="1">
        <f>IF(ISTEXT(B93),2," ")</f>
        <v>2</v>
      </c>
      <c r="H94" s="2">
        <v>1</v>
      </c>
      <c r="I94" s="2">
        <v>17</v>
      </c>
      <c r="J94" s="2">
        <v>0</v>
      </c>
      <c r="K94" s="2">
        <v>1</v>
      </c>
      <c r="L94" s="2">
        <v>19</v>
      </c>
      <c r="M94" s="2">
        <v>20</v>
      </c>
      <c r="N94" s="38">
        <v>1</v>
      </c>
      <c r="O94" s="3">
        <f t="shared" si="9"/>
        <v>140.01</v>
      </c>
      <c r="P94" s="3">
        <v>0</v>
      </c>
      <c r="Q94" s="3">
        <v>0</v>
      </c>
      <c r="R94" s="3">
        <v>0</v>
      </c>
      <c r="S94" s="3">
        <v>2</v>
      </c>
      <c r="T94" s="3">
        <v>100</v>
      </c>
      <c r="U94" s="2">
        <f t="shared" si="10"/>
        <v>102</v>
      </c>
      <c r="V94" s="4">
        <f t="shared" si="11"/>
        <v>242.01</v>
      </c>
      <c r="W94" s="23">
        <f>W93</f>
        <v>146.82</v>
      </c>
    </row>
    <row r="95" spans="1:23" ht="12.75">
      <c r="A95" s="32">
        <v>2</v>
      </c>
      <c r="B95" s="13" t="s">
        <v>59</v>
      </c>
      <c r="C95" s="10">
        <v>1</v>
      </c>
      <c r="D95" s="10">
        <v>1978</v>
      </c>
      <c r="E95" s="10" t="s">
        <v>14</v>
      </c>
      <c r="F95" s="10" t="s">
        <v>44</v>
      </c>
      <c r="G95" s="1">
        <f>IF(ISTEXT(B95),1," ")</f>
        <v>1</v>
      </c>
      <c r="H95" s="2">
        <v>1</v>
      </c>
      <c r="I95" s="2">
        <v>18</v>
      </c>
      <c r="J95" s="2">
        <v>0</v>
      </c>
      <c r="K95" s="2">
        <v>1</v>
      </c>
      <c r="L95" s="2">
        <v>21</v>
      </c>
      <c r="M95" s="2">
        <v>38</v>
      </c>
      <c r="N95" s="39">
        <v>89</v>
      </c>
      <c r="O95" s="3">
        <f t="shared" si="9"/>
        <v>218.89</v>
      </c>
      <c r="P95" s="3">
        <v>2</v>
      </c>
      <c r="Q95" s="3">
        <v>2</v>
      </c>
      <c r="R95" s="3">
        <v>50</v>
      </c>
      <c r="S95" s="3">
        <v>2</v>
      </c>
      <c r="T95" s="3">
        <v>104</v>
      </c>
      <c r="U95" s="2">
        <f t="shared" si="10"/>
        <v>160</v>
      </c>
      <c r="V95" s="4">
        <f t="shared" si="11"/>
        <v>378.89</v>
      </c>
      <c r="W95" s="20">
        <f>IF(AND(ISNUMBER(V95),ISNUMBER(V96)),MIN(V95:V96),IF(ISNUMBER(V95),V95,IF(ISNUMBER(V96),V96," ")))</f>
        <v>235.95</v>
      </c>
    </row>
    <row r="96" spans="1:23" ht="12.75">
      <c r="A96" s="32">
        <v>110</v>
      </c>
      <c r="B96" s="15" t="str">
        <f>B95</f>
        <v>Мараховская Анна</v>
      </c>
      <c r="C96" s="11"/>
      <c r="D96" s="11"/>
      <c r="E96" s="11"/>
      <c r="F96" s="11"/>
      <c r="G96" s="1">
        <f>IF(ISTEXT(B95),2," ")</f>
        <v>2</v>
      </c>
      <c r="H96" s="2">
        <v>2</v>
      </c>
      <c r="I96" s="2">
        <v>17</v>
      </c>
      <c r="J96" s="2">
        <v>0</v>
      </c>
      <c r="K96" s="2">
        <v>2</v>
      </c>
      <c r="L96" s="2">
        <v>20</v>
      </c>
      <c r="M96" s="2">
        <v>47</v>
      </c>
      <c r="N96" s="38">
        <v>95</v>
      </c>
      <c r="O96" s="3">
        <f t="shared" si="9"/>
        <v>227.95</v>
      </c>
      <c r="P96" s="3">
        <v>0</v>
      </c>
      <c r="Q96" s="3">
        <v>0</v>
      </c>
      <c r="R96" s="3">
        <v>2</v>
      </c>
      <c r="S96" s="3">
        <v>0</v>
      </c>
      <c r="T96" s="3">
        <v>6</v>
      </c>
      <c r="U96" s="2">
        <f t="shared" si="10"/>
        <v>8</v>
      </c>
      <c r="V96" s="4">
        <f t="shared" si="11"/>
        <v>235.95</v>
      </c>
      <c r="W96" s="23">
        <f>W95</f>
        <v>235.95</v>
      </c>
    </row>
    <row r="97" spans="1:23" ht="12.75">
      <c r="A97" s="32">
        <v>3</v>
      </c>
      <c r="B97" s="13" t="s">
        <v>91</v>
      </c>
      <c r="C97" s="10">
        <v>2</v>
      </c>
      <c r="D97" s="10">
        <v>1985</v>
      </c>
      <c r="E97" s="10" t="s">
        <v>14</v>
      </c>
      <c r="F97" s="10" t="s">
        <v>34</v>
      </c>
      <c r="G97" s="1">
        <f>IF(ISTEXT(B97),1," ")</f>
        <v>1</v>
      </c>
      <c r="H97" s="2">
        <v>1</v>
      </c>
      <c r="I97" s="2">
        <v>15</v>
      </c>
      <c r="J97" s="2">
        <v>0</v>
      </c>
      <c r="K97" s="2">
        <v>1</v>
      </c>
      <c r="L97" s="2">
        <v>18</v>
      </c>
      <c r="M97" s="2">
        <v>54</v>
      </c>
      <c r="N97" s="39">
        <v>7</v>
      </c>
      <c r="O97" s="3">
        <f t="shared" si="9"/>
        <v>234.07</v>
      </c>
      <c r="P97" s="3">
        <v>4</v>
      </c>
      <c r="Q97" s="3">
        <v>0</v>
      </c>
      <c r="R97" s="3">
        <v>0</v>
      </c>
      <c r="S97" s="3">
        <v>4</v>
      </c>
      <c r="T97" s="3">
        <v>54</v>
      </c>
      <c r="U97" s="2">
        <f t="shared" si="10"/>
        <v>62</v>
      </c>
      <c r="V97" s="4">
        <f t="shared" si="11"/>
        <v>296.07</v>
      </c>
      <c r="W97" s="20">
        <f>IF(AND(ISNUMBER(V97),ISNUMBER(V98)),MIN(V97:V98),IF(ISNUMBER(V97),V97,IF(ISNUMBER(V98),V98," ")))</f>
        <v>275.35</v>
      </c>
    </row>
    <row r="98" spans="1:23" ht="12.75">
      <c r="A98" s="32">
        <v>115</v>
      </c>
      <c r="B98" s="15" t="str">
        <f>B97</f>
        <v>Федосеева Марина</v>
      </c>
      <c r="C98" s="11"/>
      <c r="D98" s="11"/>
      <c r="E98" s="11"/>
      <c r="F98" s="11"/>
      <c r="G98" s="1">
        <f>IF(ISTEXT(B97),2," ")</f>
        <v>2</v>
      </c>
      <c r="H98" s="2">
        <v>2</v>
      </c>
      <c r="I98" s="2">
        <v>15</v>
      </c>
      <c r="J98" s="2">
        <v>0</v>
      </c>
      <c r="K98" s="2">
        <v>2</v>
      </c>
      <c r="L98" s="2">
        <v>18</v>
      </c>
      <c r="M98" s="2">
        <v>29</v>
      </c>
      <c r="N98" s="38">
        <v>35</v>
      </c>
      <c r="O98" s="3">
        <f t="shared" si="9"/>
        <v>209.35</v>
      </c>
      <c r="P98" s="3">
        <v>2</v>
      </c>
      <c r="Q98" s="3">
        <v>4</v>
      </c>
      <c r="R98" s="3">
        <v>0</v>
      </c>
      <c r="S98" s="3">
        <v>4</v>
      </c>
      <c r="T98" s="3">
        <v>56</v>
      </c>
      <c r="U98" s="2">
        <f t="shared" si="10"/>
        <v>66</v>
      </c>
      <c r="V98" s="4">
        <f t="shared" si="11"/>
        <v>275.35</v>
      </c>
      <c r="W98" s="23">
        <f>W97</f>
        <v>275.35</v>
      </c>
    </row>
    <row r="99" spans="1:23" ht="12.75">
      <c r="A99" s="32">
        <v>4</v>
      </c>
      <c r="B99" s="13" t="s">
        <v>92</v>
      </c>
      <c r="C99" s="10" t="s">
        <v>35</v>
      </c>
      <c r="D99" s="10">
        <v>1985</v>
      </c>
      <c r="E99" s="10" t="s">
        <v>14</v>
      </c>
      <c r="F99" s="10" t="s">
        <v>34</v>
      </c>
      <c r="G99" s="1">
        <f>IF(ISTEXT(B99),1," ")</f>
        <v>1</v>
      </c>
      <c r="H99" s="2">
        <v>1</v>
      </c>
      <c r="I99" s="2">
        <v>13</v>
      </c>
      <c r="J99" s="2">
        <v>0</v>
      </c>
      <c r="K99" s="2">
        <v>1</v>
      </c>
      <c r="L99" s="2">
        <v>17</v>
      </c>
      <c r="M99" s="2">
        <v>24</v>
      </c>
      <c r="N99" s="39">
        <v>19</v>
      </c>
      <c r="O99" s="3">
        <f t="shared" si="9"/>
        <v>264.19</v>
      </c>
      <c r="P99" s="3">
        <v>0</v>
      </c>
      <c r="Q99" s="3">
        <v>0</v>
      </c>
      <c r="R99" s="3">
        <v>0</v>
      </c>
      <c r="S99" s="3">
        <v>0</v>
      </c>
      <c r="T99" s="3">
        <v>150</v>
      </c>
      <c r="U99" s="2">
        <f t="shared" si="10"/>
        <v>150</v>
      </c>
      <c r="V99" s="4">
        <f t="shared" si="11"/>
        <v>414.19</v>
      </c>
      <c r="W99" s="20">
        <f>IF(AND(ISNUMBER(V99),ISNUMBER(V100)),MIN(V99:V100),IF(ISNUMBER(V99),V99,IF(ISNUMBER(V100),V100," ")))</f>
        <v>414.19</v>
      </c>
    </row>
    <row r="100" spans="1:23" ht="12.75">
      <c r="A100" s="32">
        <v>68</v>
      </c>
      <c r="B100" s="15" t="str">
        <f>B99</f>
        <v>Граховская Евгения</v>
      </c>
      <c r="C100" s="11"/>
      <c r="D100" s="11"/>
      <c r="E100" s="11"/>
      <c r="F100" s="11"/>
      <c r="G100" s="1">
        <f>IF(ISTEXT(B99),2," ")</f>
        <v>2</v>
      </c>
      <c r="H100" s="2">
        <v>2</v>
      </c>
      <c r="I100" s="2">
        <v>12</v>
      </c>
      <c r="J100" s="2">
        <v>0</v>
      </c>
      <c r="K100" s="2">
        <v>2</v>
      </c>
      <c r="L100" s="2">
        <v>17</v>
      </c>
      <c r="M100" s="2">
        <v>44</v>
      </c>
      <c r="N100" s="38">
        <v>16</v>
      </c>
      <c r="O100" s="3">
        <f t="shared" si="9"/>
        <v>344.16</v>
      </c>
      <c r="P100" s="3">
        <v>0</v>
      </c>
      <c r="Q100" s="3">
        <v>100</v>
      </c>
      <c r="R100" s="3">
        <v>50</v>
      </c>
      <c r="S100" s="3">
        <v>2</v>
      </c>
      <c r="T100" s="3">
        <v>56</v>
      </c>
      <c r="U100" s="2">
        <f t="shared" si="10"/>
        <v>208</v>
      </c>
      <c r="V100" s="4">
        <f t="shared" si="11"/>
        <v>552.1600000000001</v>
      </c>
      <c r="W100" s="23">
        <f>W99</f>
        <v>414.19</v>
      </c>
    </row>
    <row r="101" spans="1:23" ht="12.75">
      <c r="A101" s="32">
        <v>5</v>
      </c>
      <c r="B101" s="13" t="s">
        <v>79</v>
      </c>
      <c r="C101" s="10" t="s">
        <v>35</v>
      </c>
      <c r="D101" s="10">
        <v>1993</v>
      </c>
      <c r="E101" s="10" t="s">
        <v>13</v>
      </c>
      <c r="F101" s="62" t="s">
        <v>37</v>
      </c>
      <c r="G101" s="1">
        <f>IF(ISTEXT(B101),1," ")</f>
        <v>1</v>
      </c>
      <c r="H101" s="2">
        <v>1</v>
      </c>
      <c r="I101" s="2">
        <v>12</v>
      </c>
      <c r="J101" s="2">
        <v>0</v>
      </c>
      <c r="K101" s="2">
        <v>1</v>
      </c>
      <c r="L101" s="2">
        <v>14</v>
      </c>
      <c r="M101" s="2">
        <v>2</v>
      </c>
      <c r="N101" s="39">
        <v>19</v>
      </c>
      <c r="O101" s="3">
        <f t="shared" si="9"/>
        <v>122.19</v>
      </c>
      <c r="P101" s="3">
        <v>152</v>
      </c>
      <c r="Q101" s="3">
        <v>100</v>
      </c>
      <c r="R101" s="3">
        <v>200</v>
      </c>
      <c r="S101" s="3">
        <v>150</v>
      </c>
      <c r="T101" s="3">
        <v>200</v>
      </c>
      <c r="U101" s="2">
        <f t="shared" si="10"/>
        <v>802</v>
      </c>
      <c r="V101" s="4">
        <f t="shared" si="11"/>
        <v>924.19</v>
      </c>
      <c r="W101" s="20">
        <f>IF(AND(ISNUMBER(V101),ISNUMBER(V102)),MIN(V101:V102),IF(ISNUMBER(V101),V101,IF(ISNUMBER(V102),V102," ")))</f>
        <v>924.19</v>
      </c>
    </row>
    <row r="102" spans="1:23" ht="12.75">
      <c r="A102" s="32">
        <v>134</v>
      </c>
      <c r="B102" s="15" t="str">
        <f>B101</f>
        <v>Косенкова Анастасия</v>
      </c>
      <c r="C102" s="11"/>
      <c r="D102" s="11"/>
      <c r="E102" s="11"/>
      <c r="F102" s="11"/>
      <c r="G102" s="1">
        <f>IF(ISTEXT(B101),2," ")</f>
        <v>2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38">
        <v>0</v>
      </c>
      <c r="O102" s="3" t="s">
        <v>95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2">
        <f t="shared" si="10"/>
        <v>0</v>
      </c>
      <c r="V102" s="4">
        <v>999</v>
      </c>
      <c r="W102" s="23">
        <f>W101</f>
        <v>924.19</v>
      </c>
    </row>
    <row r="106" spans="2:5" ht="12.75">
      <c r="B106" s="16" t="s">
        <v>39</v>
      </c>
      <c r="C106" s="16"/>
      <c r="D106" s="16" t="s">
        <v>46</v>
      </c>
      <c r="E106" s="16"/>
    </row>
    <row r="107" spans="2:5" ht="12.75">
      <c r="B107" s="16" t="s">
        <v>40</v>
      </c>
      <c r="C107" s="16"/>
      <c r="D107" s="16" t="s">
        <v>94</v>
      </c>
      <c r="E107" s="16"/>
    </row>
  </sheetData>
  <sheetProtection/>
  <mergeCells count="37">
    <mergeCell ref="H8:J8"/>
    <mergeCell ref="K8:N8"/>
    <mergeCell ref="O8:O9"/>
    <mergeCell ref="U8:U9"/>
    <mergeCell ref="A1:V1"/>
    <mergeCell ref="A2:V2"/>
    <mergeCell ref="A4:V4"/>
    <mergeCell ref="A5:V5"/>
    <mergeCell ref="D8:D9"/>
    <mergeCell ref="G8:G9"/>
    <mergeCell ref="B8:B9"/>
    <mergeCell ref="C8:C9"/>
    <mergeCell ref="V8:V9"/>
    <mergeCell ref="W8:W9"/>
    <mergeCell ref="P9:T9"/>
    <mergeCell ref="U70:U71"/>
    <mergeCell ref="V70:V71"/>
    <mergeCell ref="K70:N70"/>
    <mergeCell ref="H70:J70"/>
    <mergeCell ref="B91:B92"/>
    <mergeCell ref="C91:C92"/>
    <mergeCell ref="D91:D92"/>
    <mergeCell ref="G91:G92"/>
    <mergeCell ref="B70:B71"/>
    <mergeCell ref="C70:C71"/>
    <mergeCell ref="D70:D71"/>
    <mergeCell ref="G70:G71"/>
    <mergeCell ref="H91:J91"/>
    <mergeCell ref="K91:N91"/>
    <mergeCell ref="O91:O92"/>
    <mergeCell ref="U91:U92"/>
    <mergeCell ref="O70:O71"/>
    <mergeCell ref="V91:V92"/>
    <mergeCell ref="W91:W92"/>
    <mergeCell ref="P92:T92"/>
    <mergeCell ref="W70:W71"/>
    <mergeCell ref="P71:T71"/>
  </mergeCells>
  <printOptions/>
  <pageMargins left="0.75" right="0.75" top="1" bottom="1" header="0.5" footer="0.5"/>
  <pageSetup horizontalDpi="300" verticalDpi="300" orientation="portrait" paperSize="9" scale="79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107"/>
  <sheetViews>
    <sheetView zoomScalePageLayoutView="0" workbookViewId="0" topLeftCell="A1">
      <selection activeCell="V112" sqref="V112"/>
    </sheetView>
  </sheetViews>
  <sheetFormatPr defaultColWidth="9.00390625" defaultRowHeight="12.75"/>
  <cols>
    <col min="1" max="1" width="4.00390625" style="0" customWidth="1"/>
    <col min="2" max="2" width="19.625" style="0" customWidth="1"/>
    <col min="3" max="3" width="6.375" style="8" customWidth="1"/>
    <col min="4" max="4" width="6.25390625" style="8" customWidth="1"/>
    <col min="5" max="5" width="12.25390625" style="8" customWidth="1"/>
    <col min="6" max="6" width="13.25390625" style="8" customWidth="1"/>
    <col min="7" max="7" width="5.375" style="0" customWidth="1"/>
    <col min="8" max="8" width="4.875" style="0" hidden="1" customWidth="1"/>
    <col min="9" max="9" width="4.25390625" style="0" hidden="1" customWidth="1"/>
    <col min="10" max="10" width="5.125" style="0" hidden="1" customWidth="1"/>
    <col min="11" max="12" width="4.625" style="0" hidden="1" customWidth="1"/>
    <col min="13" max="13" width="3.75390625" style="0" hidden="1" customWidth="1"/>
    <col min="14" max="14" width="5.125" style="0" hidden="1" customWidth="1"/>
    <col min="16" max="16" width="5.75390625" style="0" hidden="1" customWidth="1"/>
    <col min="17" max="18" width="6.25390625" style="0" hidden="1" customWidth="1"/>
    <col min="19" max="19" width="6.625" style="0" hidden="1" customWidth="1"/>
    <col min="20" max="20" width="7.25390625" style="0" hidden="1" customWidth="1"/>
    <col min="21" max="21" width="7.375" style="0" customWidth="1"/>
    <col min="22" max="22" width="10.625" style="0" customWidth="1"/>
    <col min="23" max="23" width="10.875" style="0" customWidth="1"/>
  </cols>
  <sheetData>
    <row r="1" spans="1:22" ht="13.5" customHeight="1">
      <c r="A1" s="93" t="s">
        <v>82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8.75">
      <c r="A2" s="93" t="s">
        <v>25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13" ht="8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2" ht="18">
      <c r="A4" s="94" t="s">
        <v>81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2" ht="18">
      <c r="A5" s="94" t="s">
        <v>47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6" ht="10.5" customHeight="1">
      <c r="A6" s="5"/>
      <c r="C6" s="6"/>
      <c r="D6" s="5"/>
      <c r="E6" s="7"/>
      <c r="F6" s="5"/>
    </row>
    <row r="7" spans="2:13" ht="13.5" thickBot="1">
      <c r="B7" s="17" t="s">
        <v>93</v>
      </c>
      <c r="C7" s="9" t="s">
        <v>48</v>
      </c>
      <c r="G7" s="45" t="s">
        <v>97</v>
      </c>
      <c r="H7" s="45"/>
      <c r="I7" s="5"/>
      <c r="J7" s="5" t="s">
        <v>41</v>
      </c>
      <c r="K7" s="5"/>
      <c r="L7" s="5"/>
      <c r="M7" s="5"/>
    </row>
    <row r="8" spans="1:23" ht="12.75" customHeight="1">
      <c r="A8" s="52"/>
      <c r="B8" s="79" t="s">
        <v>49</v>
      </c>
      <c r="C8" s="87" t="s">
        <v>26</v>
      </c>
      <c r="D8" s="89" t="s">
        <v>27</v>
      </c>
      <c r="E8" s="53"/>
      <c r="F8" s="54"/>
      <c r="G8" s="91" t="s">
        <v>0</v>
      </c>
      <c r="H8" s="86" t="s">
        <v>1</v>
      </c>
      <c r="I8" s="86"/>
      <c r="J8" s="86"/>
      <c r="K8" s="86" t="s">
        <v>2</v>
      </c>
      <c r="L8" s="86"/>
      <c r="M8" s="86"/>
      <c r="N8" s="86"/>
      <c r="O8" s="77" t="s">
        <v>3</v>
      </c>
      <c r="P8" s="55">
        <v>1</v>
      </c>
      <c r="Q8" s="55">
        <v>2</v>
      </c>
      <c r="R8" s="55">
        <v>3</v>
      </c>
      <c r="S8" s="55">
        <v>4</v>
      </c>
      <c r="T8" s="55">
        <v>5</v>
      </c>
      <c r="U8" s="79" t="s">
        <v>38</v>
      </c>
      <c r="V8" s="79" t="s">
        <v>4</v>
      </c>
      <c r="W8" s="81" t="s">
        <v>5</v>
      </c>
    </row>
    <row r="9" spans="1:23" ht="40.5" customHeight="1" thickBot="1">
      <c r="A9" s="56" t="s">
        <v>6</v>
      </c>
      <c r="B9" s="80"/>
      <c r="C9" s="88"/>
      <c r="D9" s="90"/>
      <c r="E9" s="57" t="s">
        <v>28</v>
      </c>
      <c r="F9" s="58" t="s">
        <v>29</v>
      </c>
      <c r="G9" s="92"/>
      <c r="H9" s="60" t="s">
        <v>7</v>
      </c>
      <c r="I9" s="61" t="s">
        <v>8</v>
      </c>
      <c r="J9" s="59" t="s">
        <v>9</v>
      </c>
      <c r="K9" s="60" t="s">
        <v>7</v>
      </c>
      <c r="L9" s="61" t="s">
        <v>8</v>
      </c>
      <c r="M9" s="61" t="s">
        <v>9</v>
      </c>
      <c r="N9" s="59" t="s">
        <v>10</v>
      </c>
      <c r="O9" s="78"/>
      <c r="P9" s="83" t="s">
        <v>80</v>
      </c>
      <c r="Q9" s="84"/>
      <c r="R9" s="84"/>
      <c r="S9" s="84"/>
      <c r="T9" s="85"/>
      <c r="U9" s="80"/>
      <c r="V9" s="80"/>
      <c r="W9" s="82"/>
    </row>
    <row r="10" spans="1:23" ht="12.75">
      <c r="A10" s="12">
        <v>1</v>
      </c>
      <c r="B10" s="41" t="s">
        <v>22</v>
      </c>
      <c r="C10" s="42" t="s">
        <v>30</v>
      </c>
      <c r="D10" s="42">
        <v>1986</v>
      </c>
      <c r="E10" s="42" t="s">
        <v>13</v>
      </c>
      <c r="F10" s="42" t="s">
        <v>31</v>
      </c>
      <c r="G10" s="47">
        <f>IF(ISTEXT(B10),1," ")</f>
        <v>1</v>
      </c>
      <c r="H10" s="48">
        <v>0</v>
      </c>
      <c r="I10" s="48">
        <v>38</v>
      </c>
      <c r="J10" s="48">
        <v>0</v>
      </c>
      <c r="K10" s="48">
        <v>0</v>
      </c>
      <c r="L10" s="48">
        <v>39</v>
      </c>
      <c r="M10" s="48">
        <v>55</v>
      </c>
      <c r="N10" s="43">
        <v>10</v>
      </c>
      <c r="O10" s="49">
        <f aca="true" t="shared" si="0" ref="O10:O31">IF(AND(ISNUMBER(I10),ISNUMBER(L10)),(K10-H10)*60^2+(L10-I10)*60+(M10-J10)+(N10)/100," ")</f>
        <v>115.1</v>
      </c>
      <c r="P10" s="49">
        <v>2</v>
      </c>
      <c r="Q10" s="49">
        <v>0</v>
      </c>
      <c r="R10" s="49">
        <v>0</v>
      </c>
      <c r="S10" s="49">
        <v>0</v>
      </c>
      <c r="T10" s="49">
        <v>2</v>
      </c>
      <c r="U10" s="48">
        <f aca="true" t="shared" si="1" ref="U10:U41">T10+S10+R10+Q10+P10</f>
        <v>4</v>
      </c>
      <c r="V10" s="50">
        <f aca="true" t="shared" si="2" ref="V10:V31">IF(ISNUMBER(O10),O10+U10," ")</f>
        <v>119.1</v>
      </c>
      <c r="W10" s="51">
        <f>IF(AND(ISNUMBER(V10),ISNUMBER(V11)),MIN(V10:V11),IF(ISNUMBER(V10),V10,IF(ISNUMBER(V11),V11," ")))</f>
        <v>119.1</v>
      </c>
    </row>
    <row r="11" spans="1:23" ht="12.75">
      <c r="A11" s="14">
        <v>198</v>
      </c>
      <c r="B11" s="15" t="str">
        <f>B10</f>
        <v>Лютарович Дмитрий</v>
      </c>
      <c r="C11" s="11"/>
      <c r="D11" s="11"/>
      <c r="E11" s="11"/>
      <c r="F11" s="11"/>
      <c r="G11" s="1">
        <f>IF(ISTEXT(B10),2," ")</f>
        <v>2</v>
      </c>
      <c r="H11" s="2">
        <v>1</v>
      </c>
      <c r="I11" s="2">
        <v>30</v>
      </c>
      <c r="J11" s="2">
        <v>0</v>
      </c>
      <c r="K11" s="2">
        <v>1</v>
      </c>
      <c r="L11" s="2">
        <v>31</v>
      </c>
      <c r="M11" s="2">
        <v>59</v>
      </c>
      <c r="N11" s="38">
        <v>48</v>
      </c>
      <c r="O11" s="3">
        <f t="shared" si="0"/>
        <v>119.48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2">
        <f t="shared" si="1"/>
        <v>0</v>
      </c>
      <c r="V11" s="4">
        <f t="shared" si="2"/>
        <v>119.48</v>
      </c>
      <c r="W11" s="23">
        <f>W10</f>
        <v>119.1</v>
      </c>
    </row>
    <row r="12" spans="1:23" ht="12.75">
      <c r="A12" s="12">
        <v>2</v>
      </c>
      <c r="B12" s="13" t="s">
        <v>23</v>
      </c>
      <c r="C12" s="33" t="s">
        <v>30</v>
      </c>
      <c r="D12" s="33">
        <v>1987</v>
      </c>
      <c r="E12" s="33" t="s">
        <v>13</v>
      </c>
      <c r="F12" s="10" t="s">
        <v>31</v>
      </c>
      <c r="G12" s="1">
        <f>IF(ISTEXT(B12),1," ")</f>
        <v>1</v>
      </c>
      <c r="H12" s="2">
        <v>0</v>
      </c>
      <c r="I12" s="2">
        <v>39</v>
      </c>
      <c r="J12" s="2">
        <v>0</v>
      </c>
      <c r="K12" s="2">
        <v>0</v>
      </c>
      <c r="L12" s="2">
        <v>41</v>
      </c>
      <c r="M12" s="2">
        <v>5</v>
      </c>
      <c r="N12" s="39">
        <v>11</v>
      </c>
      <c r="O12" s="3">
        <f t="shared" si="0"/>
        <v>125.11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2">
        <f t="shared" si="1"/>
        <v>0</v>
      </c>
      <c r="V12" s="4">
        <f t="shared" si="2"/>
        <v>125.11</v>
      </c>
      <c r="W12" s="20">
        <f>IF(AND(ISNUMBER(V12),ISNUMBER(V13)),MIN(V12:V13),IF(ISNUMBER(V12),V12,IF(ISNUMBER(V13),V13," ")))</f>
        <v>122.8</v>
      </c>
    </row>
    <row r="13" spans="1:23" ht="12.75">
      <c r="A13" s="12">
        <v>162</v>
      </c>
      <c r="B13" s="15" t="str">
        <f>B12</f>
        <v>Головинский Дмитрий</v>
      </c>
      <c r="C13" s="34"/>
      <c r="D13" s="34"/>
      <c r="E13" s="34"/>
      <c r="F13" s="34"/>
      <c r="G13" s="1">
        <f>IF(ISTEXT(B12),2," ")</f>
        <v>2</v>
      </c>
      <c r="H13" s="2">
        <v>1</v>
      </c>
      <c r="I13" s="2">
        <v>31</v>
      </c>
      <c r="J13" s="2">
        <v>0</v>
      </c>
      <c r="K13" s="2">
        <v>1</v>
      </c>
      <c r="L13" s="2">
        <v>33</v>
      </c>
      <c r="M13" s="2">
        <v>0</v>
      </c>
      <c r="N13" s="38">
        <v>80</v>
      </c>
      <c r="O13" s="3">
        <f t="shared" si="0"/>
        <v>120.8</v>
      </c>
      <c r="P13" s="3">
        <v>0</v>
      </c>
      <c r="Q13" s="3">
        <v>0</v>
      </c>
      <c r="R13" s="3">
        <v>0</v>
      </c>
      <c r="S13" s="3">
        <v>0</v>
      </c>
      <c r="T13" s="3">
        <v>2</v>
      </c>
      <c r="U13" s="2">
        <f t="shared" si="1"/>
        <v>2</v>
      </c>
      <c r="V13" s="4">
        <f t="shared" si="2"/>
        <v>122.8</v>
      </c>
      <c r="W13" s="23">
        <f>W12</f>
        <v>122.8</v>
      </c>
    </row>
    <row r="14" spans="1:23" ht="12.75">
      <c r="A14" s="12">
        <v>3</v>
      </c>
      <c r="B14" s="13" t="s">
        <v>24</v>
      </c>
      <c r="C14" s="10" t="s">
        <v>30</v>
      </c>
      <c r="D14" s="10">
        <v>1985</v>
      </c>
      <c r="E14" s="10" t="s">
        <v>13</v>
      </c>
      <c r="F14" s="10" t="s">
        <v>36</v>
      </c>
      <c r="G14" s="1">
        <f>IF(ISTEXT(B14),1," ")</f>
        <v>1</v>
      </c>
      <c r="H14" s="2">
        <v>0</v>
      </c>
      <c r="I14" s="2">
        <v>11</v>
      </c>
      <c r="J14" s="2">
        <v>0</v>
      </c>
      <c r="K14" s="2">
        <v>0</v>
      </c>
      <c r="L14" s="2">
        <v>13</v>
      </c>
      <c r="M14" s="2">
        <v>9</v>
      </c>
      <c r="N14" s="39">
        <v>38</v>
      </c>
      <c r="O14" s="3">
        <f t="shared" si="0"/>
        <v>129.38</v>
      </c>
      <c r="P14" s="3">
        <v>0</v>
      </c>
      <c r="Q14" s="3">
        <v>0</v>
      </c>
      <c r="R14" s="3">
        <v>0</v>
      </c>
      <c r="S14" s="3">
        <v>0</v>
      </c>
      <c r="T14" s="3">
        <v>2</v>
      </c>
      <c r="U14" s="2">
        <f t="shared" si="1"/>
        <v>2</v>
      </c>
      <c r="V14" s="4">
        <f t="shared" si="2"/>
        <v>131.38</v>
      </c>
      <c r="W14" s="20">
        <f>IF(AND(ISNUMBER(V14),ISNUMBER(V15)),MIN(V14:V15),IF(ISNUMBER(V14),V14,IF(ISNUMBER(V15),V15," ")))</f>
        <v>129.82</v>
      </c>
    </row>
    <row r="15" spans="1:23" ht="12.75">
      <c r="A15" s="12">
        <v>98</v>
      </c>
      <c r="B15" s="35" t="str">
        <f>B14</f>
        <v>Колтович Андрей</v>
      </c>
      <c r="C15" s="36"/>
      <c r="D15" s="36"/>
      <c r="E15" s="36"/>
      <c r="F15" s="36"/>
      <c r="G15" s="1">
        <f>IF(ISTEXT(B14),2," ")</f>
        <v>2</v>
      </c>
      <c r="H15" s="2">
        <v>1</v>
      </c>
      <c r="I15" s="2">
        <v>2</v>
      </c>
      <c r="J15" s="2">
        <v>0</v>
      </c>
      <c r="K15" s="2">
        <v>1</v>
      </c>
      <c r="L15" s="2">
        <v>4</v>
      </c>
      <c r="M15" s="2">
        <v>7</v>
      </c>
      <c r="N15" s="38">
        <v>82</v>
      </c>
      <c r="O15" s="3">
        <f t="shared" si="0"/>
        <v>127.82</v>
      </c>
      <c r="P15" s="3">
        <v>0</v>
      </c>
      <c r="Q15" s="3">
        <v>2</v>
      </c>
      <c r="R15" s="3">
        <v>0</v>
      </c>
      <c r="S15" s="3">
        <v>0</v>
      </c>
      <c r="T15" s="3">
        <v>0</v>
      </c>
      <c r="U15" s="2">
        <f t="shared" si="1"/>
        <v>2</v>
      </c>
      <c r="V15" s="4">
        <f t="shared" si="2"/>
        <v>129.82</v>
      </c>
      <c r="W15" s="23">
        <f>W14</f>
        <v>129.82</v>
      </c>
    </row>
    <row r="16" spans="1:23" ht="12.75">
      <c r="A16" s="12">
        <v>4</v>
      </c>
      <c r="B16" s="13" t="s">
        <v>17</v>
      </c>
      <c r="C16" s="10" t="s">
        <v>30</v>
      </c>
      <c r="D16" s="10">
        <v>1986</v>
      </c>
      <c r="E16" s="10" t="s">
        <v>13</v>
      </c>
      <c r="F16" s="10" t="s">
        <v>37</v>
      </c>
      <c r="G16" s="1">
        <f>IF(ISTEXT(B16),1," ")</f>
        <v>1</v>
      </c>
      <c r="H16" s="2">
        <v>0</v>
      </c>
      <c r="I16" s="2">
        <v>37</v>
      </c>
      <c r="J16" s="2">
        <v>0</v>
      </c>
      <c r="K16" s="2">
        <v>0</v>
      </c>
      <c r="L16" s="2">
        <v>39</v>
      </c>
      <c r="M16" s="2">
        <v>16</v>
      </c>
      <c r="N16" s="39">
        <v>76</v>
      </c>
      <c r="O16" s="3">
        <f t="shared" si="0"/>
        <v>136.76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2">
        <f t="shared" si="1"/>
        <v>0</v>
      </c>
      <c r="V16" s="4">
        <f t="shared" si="2"/>
        <v>136.76</v>
      </c>
      <c r="W16" s="20">
        <f>IF(AND(ISNUMBER(V16),ISNUMBER(V17)),MIN(V16:V17),IF(ISNUMBER(V16),V16,IF(ISNUMBER(V17),V17," ")))</f>
        <v>129.92</v>
      </c>
    </row>
    <row r="17" spans="1:23" ht="12.75">
      <c r="A17" s="12">
        <v>60</v>
      </c>
      <c r="B17" s="15" t="str">
        <f>B16</f>
        <v>Лаврецкий Александр</v>
      </c>
      <c r="C17" s="11"/>
      <c r="D17" s="11"/>
      <c r="E17" s="11"/>
      <c r="F17" s="11"/>
      <c r="G17" s="1">
        <f>IF(ISTEXT(B16),2," ")</f>
        <v>2</v>
      </c>
      <c r="H17" s="2">
        <v>1</v>
      </c>
      <c r="I17" s="2">
        <v>29</v>
      </c>
      <c r="J17" s="2">
        <v>0</v>
      </c>
      <c r="K17" s="2">
        <v>1</v>
      </c>
      <c r="L17" s="2">
        <v>31</v>
      </c>
      <c r="M17" s="2">
        <v>9</v>
      </c>
      <c r="N17" s="38">
        <v>92</v>
      </c>
      <c r="O17" s="3">
        <f t="shared" si="0"/>
        <v>129.92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2">
        <f t="shared" si="1"/>
        <v>0</v>
      </c>
      <c r="V17" s="4">
        <f t="shared" si="2"/>
        <v>129.92</v>
      </c>
      <c r="W17" s="23">
        <f>W16</f>
        <v>129.92</v>
      </c>
    </row>
    <row r="18" spans="1:23" ht="12.75">
      <c r="A18" s="12">
        <v>5</v>
      </c>
      <c r="B18" s="13" t="s">
        <v>84</v>
      </c>
      <c r="C18" s="10" t="s">
        <v>30</v>
      </c>
      <c r="D18" s="10">
        <v>1967</v>
      </c>
      <c r="E18" s="10" t="s">
        <v>14</v>
      </c>
      <c r="F18" s="10" t="s">
        <v>85</v>
      </c>
      <c r="G18" s="1">
        <f>IF(ISTEXT(B18),1," ")</f>
        <v>1</v>
      </c>
      <c r="H18" s="2">
        <v>0</v>
      </c>
      <c r="I18" s="2">
        <v>34</v>
      </c>
      <c r="J18" s="2">
        <v>0</v>
      </c>
      <c r="K18" s="2">
        <v>0</v>
      </c>
      <c r="L18" s="2">
        <v>36</v>
      </c>
      <c r="M18" s="2">
        <v>14</v>
      </c>
      <c r="N18" s="39">
        <v>51</v>
      </c>
      <c r="O18" s="3">
        <f t="shared" si="0"/>
        <v>134.51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2">
        <f t="shared" si="1"/>
        <v>0</v>
      </c>
      <c r="V18" s="4">
        <f t="shared" si="2"/>
        <v>134.51</v>
      </c>
      <c r="W18" s="20">
        <f>IF(AND(ISNUMBER(V18),ISNUMBER(V19)),MIN(V18:V19),IF(ISNUMBER(V18),V18,IF(ISNUMBER(V19),V19," ")))</f>
        <v>134.51</v>
      </c>
    </row>
    <row r="19" spans="1:23" ht="12.75">
      <c r="A19" s="12">
        <v>180</v>
      </c>
      <c r="B19" s="15" t="str">
        <f>B18</f>
        <v>Селезнев Михаил</v>
      </c>
      <c r="C19" s="36"/>
      <c r="D19" s="11"/>
      <c r="E19" s="11"/>
      <c r="F19" s="11"/>
      <c r="G19" s="1">
        <f>IF(ISTEXT(B18),2," ")</f>
        <v>2</v>
      </c>
      <c r="H19" s="2">
        <v>1</v>
      </c>
      <c r="I19" s="2">
        <v>26</v>
      </c>
      <c r="J19" s="2">
        <v>0</v>
      </c>
      <c r="K19" s="2">
        <v>1</v>
      </c>
      <c r="L19" s="2">
        <v>28</v>
      </c>
      <c r="M19" s="2">
        <v>11</v>
      </c>
      <c r="N19" s="38">
        <v>29</v>
      </c>
      <c r="O19" s="3">
        <f t="shared" si="0"/>
        <v>131.29</v>
      </c>
      <c r="P19" s="3">
        <v>0</v>
      </c>
      <c r="Q19" s="3">
        <v>0</v>
      </c>
      <c r="R19" s="3">
        <v>0</v>
      </c>
      <c r="S19" s="3">
        <v>0</v>
      </c>
      <c r="T19" s="3">
        <v>6</v>
      </c>
      <c r="U19" s="2">
        <f t="shared" si="1"/>
        <v>6</v>
      </c>
      <c r="V19" s="4">
        <f t="shared" si="2"/>
        <v>137.29</v>
      </c>
      <c r="W19" s="23">
        <f>W18</f>
        <v>134.51</v>
      </c>
    </row>
    <row r="20" spans="1:23" ht="12.75">
      <c r="A20" s="12">
        <v>6</v>
      </c>
      <c r="B20" s="13" t="s">
        <v>45</v>
      </c>
      <c r="C20" s="10">
        <v>2</v>
      </c>
      <c r="D20" s="10">
        <v>1978</v>
      </c>
      <c r="E20" s="10" t="s">
        <v>14</v>
      </c>
      <c r="F20" s="10" t="s">
        <v>42</v>
      </c>
      <c r="G20" s="1">
        <f>IF(ISTEXT(B20),1," ")</f>
        <v>1</v>
      </c>
      <c r="H20" s="2">
        <v>0</v>
      </c>
      <c r="I20" s="2">
        <v>36</v>
      </c>
      <c r="J20" s="2">
        <v>0</v>
      </c>
      <c r="K20" s="2">
        <v>0</v>
      </c>
      <c r="L20" s="2">
        <v>38</v>
      </c>
      <c r="M20" s="2">
        <v>15</v>
      </c>
      <c r="N20" s="39">
        <v>76</v>
      </c>
      <c r="O20" s="3">
        <f t="shared" si="0"/>
        <v>135.76</v>
      </c>
      <c r="P20" s="3">
        <v>0</v>
      </c>
      <c r="Q20" s="3">
        <v>0</v>
      </c>
      <c r="R20" s="3">
        <v>0</v>
      </c>
      <c r="S20" s="3">
        <v>0</v>
      </c>
      <c r="T20" s="3">
        <v>2</v>
      </c>
      <c r="U20" s="2">
        <f t="shared" si="1"/>
        <v>2</v>
      </c>
      <c r="V20" s="4">
        <f t="shared" si="2"/>
        <v>137.76</v>
      </c>
      <c r="W20" s="20">
        <f>IF(AND(ISNUMBER(V20),ISNUMBER(V21)),MIN(V20:V21),IF(ISNUMBER(V20),V20,IF(ISNUMBER(V21),V21," ")))</f>
        <v>137.76</v>
      </c>
    </row>
    <row r="21" spans="1:23" ht="12.75">
      <c r="A21" s="44">
        <v>130</v>
      </c>
      <c r="B21" s="35" t="str">
        <f>B20</f>
        <v>Подобряев Алексей</v>
      </c>
      <c r="C21" s="36"/>
      <c r="D21" s="36"/>
      <c r="E21" s="36"/>
      <c r="F21" s="36"/>
      <c r="G21" s="1">
        <f>IF(ISTEXT(B20),2," ")</f>
        <v>2</v>
      </c>
      <c r="H21" s="2">
        <v>1</v>
      </c>
      <c r="I21" s="2">
        <v>28</v>
      </c>
      <c r="J21" s="2">
        <v>0</v>
      </c>
      <c r="K21" s="2">
        <v>1</v>
      </c>
      <c r="L21" s="2">
        <v>30</v>
      </c>
      <c r="M21" s="2">
        <v>15</v>
      </c>
      <c r="N21" s="38">
        <v>60</v>
      </c>
      <c r="O21" s="3">
        <f t="shared" si="0"/>
        <v>135.6</v>
      </c>
      <c r="P21" s="3">
        <v>0</v>
      </c>
      <c r="Q21" s="3">
        <v>0</v>
      </c>
      <c r="R21" s="3">
        <v>50</v>
      </c>
      <c r="S21" s="3">
        <v>0</v>
      </c>
      <c r="T21" s="3">
        <v>4</v>
      </c>
      <c r="U21" s="2">
        <f t="shared" si="1"/>
        <v>54</v>
      </c>
      <c r="V21" s="4">
        <f t="shared" si="2"/>
        <v>189.6</v>
      </c>
      <c r="W21" s="23">
        <f>W20</f>
        <v>137.76</v>
      </c>
    </row>
    <row r="22" spans="1:23" ht="12.75">
      <c r="A22" s="14">
        <v>7</v>
      </c>
      <c r="B22" s="13" t="s">
        <v>16</v>
      </c>
      <c r="C22" s="10" t="s">
        <v>32</v>
      </c>
      <c r="D22" s="10">
        <v>1994</v>
      </c>
      <c r="E22" s="10" t="s">
        <v>13</v>
      </c>
      <c r="F22" s="10" t="s">
        <v>37</v>
      </c>
      <c r="G22" s="1">
        <f>IF(ISTEXT(B22),1," ")</f>
        <v>1</v>
      </c>
      <c r="H22" s="2">
        <v>0</v>
      </c>
      <c r="I22" s="2">
        <v>31</v>
      </c>
      <c r="J22" s="2">
        <v>0</v>
      </c>
      <c r="K22" s="2">
        <v>0</v>
      </c>
      <c r="L22" s="2">
        <v>33</v>
      </c>
      <c r="M22" s="2">
        <v>16</v>
      </c>
      <c r="N22" s="39">
        <v>29</v>
      </c>
      <c r="O22" s="3">
        <f t="shared" si="0"/>
        <v>136.29</v>
      </c>
      <c r="P22" s="3">
        <v>0</v>
      </c>
      <c r="Q22" s="3">
        <v>0</v>
      </c>
      <c r="R22" s="3">
        <v>0</v>
      </c>
      <c r="S22" s="3">
        <v>0</v>
      </c>
      <c r="T22" s="3">
        <v>2</v>
      </c>
      <c r="U22" s="2">
        <f t="shared" si="1"/>
        <v>2</v>
      </c>
      <c r="V22" s="4">
        <f t="shared" si="2"/>
        <v>138.29</v>
      </c>
      <c r="W22" s="20">
        <f>IF(AND(ISNUMBER(V22),ISNUMBER(V23)),MIN(V22:V23),IF(ISNUMBER(V22),V22,IF(ISNUMBER(V23),V23," ")))</f>
        <v>138.29</v>
      </c>
    </row>
    <row r="23" spans="1:23" ht="12.75">
      <c r="A23" s="12">
        <v>175</v>
      </c>
      <c r="B23" s="15" t="str">
        <f>B22</f>
        <v>Шмидт Никита</v>
      </c>
      <c r="C23" s="11"/>
      <c r="D23" s="11"/>
      <c r="E23" s="11"/>
      <c r="F23" s="11"/>
      <c r="G23" s="1">
        <f>IF(ISTEXT(B22),2," ")</f>
        <v>2</v>
      </c>
      <c r="H23" s="2">
        <v>1</v>
      </c>
      <c r="I23" s="2">
        <v>23</v>
      </c>
      <c r="J23" s="2">
        <v>0</v>
      </c>
      <c r="K23" s="2">
        <v>1</v>
      </c>
      <c r="L23" s="2">
        <v>25</v>
      </c>
      <c r="M23" s="2">
        <v>28</v>
      </c>
      <c r="N23" s="38">
        <v>38</v>
      </c>
      <c r="O23" s="3">
        <f t="shared" si="0"/>
        <v>148.38</v>
      </c>
      <c r="P23" s="3">
        <v>0</v>
      </c>
      <c r="Q23" s="3">
        <v>2</v>
      </c>
      <c r="R23" s="3">
        <v>0</v>
      </c>
      <c r="S23" s="3">
        <v>0</v>
      </c>
      <c r="T23" s="3">
        <v>2</v>
      </c>
      <c r="U23" s="2">
        <f t="shared" si="1"/>
        <v>4</v>
      </c>
      <c r="V23" s="4">
        <f t="shared" si="2"/>
        <v>152.38</v>
      </c>
      <c r="W23" s="23">
        <f>W22</f>
        <v>138.29</v>
      </c>
    </row>
    <row r="24" spans="1:23" ht="12.75">
      <c r="A24" s="12">
        <v>8</v>
      </c>
      <c r="B24" s="40" t="s">
        <v>86</v>
      </c>
      <c r="C24" s="64" t="s">
        <v>30</v>
      </c>
      <c r="D24" s="64">
        <v>1968</v>
      </c>
      <c r="E24" s="64" t="s">
        <v>14</v>
      </c>
      <c r="F24" s="64" t="s">
        <v>87</v>
      </c>
      <c r="G24" s="1">
        <f>IF(ISTEXT(B24),1," ")</f>
        <v>1</v>
      </c>
      <c r="H24" s="2">
        <v>0</v>
      </c>
      <c r="I24" s="2">
        <v>32</v>
      </c>
      <c r="J24" s="2">
        <v>0</v>
      </c>
      <c r="K24" s="2">
        <v>0</v>
      </c>
      <c r="L24" s="2">
        <v>34</v>
      </c>
      <c r="M24" s="2">
        <v>18</v>
      </c>
      <c r="N24" s="39">
        <v>85</v>
      </c>
      <c r="O24" s="3">
        <f t="shared" si="0"/>
        <v>138.85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2">
        <f t="shared" si="1"/>
        <v>0</v>
      </c>
      <c r="V24" s="4">
        <f t="shared" si="2"/>
        <v>138.85</v>
      </c>
      <c r="W24" s="20">
        <f>IF(AND(ISNUMBER(V24),ISNUMBER(V25)),MIN(V24:V25),IF(ISNUMBER(V24),V24,IF(ISNUMBER(V25),V25," ")))</f>
        <v>138.85</v>
      </c>
    </row>
    <row r="25" spans="1:23" ht="12.75">
      <c r="A25" s="12">
        <v>97</v>
      </c>
      <c r="B25" s="35" t="str">
        <f>B24</f>
        <v>Ромашкин Дмитрий</v>
      </c>
      <c r="C25" s="66"/>
      <c r="D25" s="66"/>
      <c r="E25" s="66"/>
      <c r="F25" s="66"/>
      <c r="G25" s="1">
        <f>IF(ISTEXT(B24),2," ")</f>
        <v>2</v>
      </c>
      <c r="H25" s="2">
        <v>1</v>
      </c>
      <c r="I25" s="2">
        <v>24</v>
      </c>
      <c r="J25" s="2">
        <v>0</v>
      </c>
      <c r="K25" s="2">
        <v>1</v>
      </c>
      <c r="L25" s="2">
        <v>26</v>
      </c>
      <c r="M25" s="2">
        <v>22</v>
      </c>
      <c r="N25" s="38">
        <v>44</v>
      </c>
      <c r="O25" s="3">
        <f t="shared" si="0"/>
        <v>142.44</v>
      </c>
      <c r="P25" s="3">
        <v>0</v>
      </c>
      <c r="Q25" s="3">
        <v>0</v>
      </c>
      <c r="R25" s="3">
        <v>2</v>
      </c>
      <c r="S25" s="3">
        <v>0</v>
      </c>
      <c r="T25" s="3">
        <v>0</v>
      </c>
      <c r="U25" s="2">
        <f t="shared" si="1"/>
        <v>2</v>
      </c>
      <c r="V25" s="4">
        <f t="shared" si="2"/>
        <v>144.44</v>
      </c>
      <c r="W25" s="23">
        <f>W24</f>
        <v>138.85</v>
      </c>
    </row>
    <row r="26" spans="1:23" ht="12.75">
      <c r="A26" s="12">
        <v>9</v>
      </c>
      <c r="B26" s="13" t="s">
        <v>15</v>
      </c>
      <c r="C26" s="10" t="s">
        <v>32</v>
      </c>
      <c r="D26" s="10">
        <v>1994</v>
      </c>
      <c r="E26" s="10" t="s">
        <v>13</v>
      </c>
      <c r="F26" s="10" t="s">
        <v>37</v>
      </c>
      <c r="G26" s="1">
        <f>IF(ISTEXT(B26),1," ")</f>
        <v>1</v>
      </c>
      <c r="H26" s="2">
        <v>0</v>
      </c>
      <c r="I26" s="2">
        <v>28</v>
      </c>
      <c r="J26" s="2">
        <v>0</v>
      </c>
      <c r="K26" s="2">
        <v>0</v>
      </c>
      <c r="L26" s="2">
        <v>30</v>
      </c>
      <c r="M26" s="2">
        <v>18</v>
      </c>
      <c r="N26" s="39">
        <v>1</v>
      </c>
      <c r="O26" s="3">
        <f t="shared" si="0"/>
        <v>138.01</v>
      </c>
      <c r="P26" s="3">
        <v>0</v>
      </c>
      <c r="Q26" s="3">
        <v>0</v>
      </c>
      <c r="R26" s="3">
        <v>0</v>
      </c>
      <c r="S26" s="3">
        <v>0</v>
      </c>
      <c r="T26" s="3">
        <v>2</v>
      </c>
      <c r="U26" s="2">
        <f t="shared" si="1"/>
        <v>2</v>
      </c>
      <c r="V26" s="4">
        <f t="shared" si="2"/>
        <v>140.01</v>
      </c>
      <c r="W26" s="20">
        <f>IF(AND(ISNUMBER(V26),ISNUMBER(V27)),MIN(V26:V27),IF(ISNUMBER(V26),V26,IF(ISNUMBER(V27),V27," ")))</f>
        <v>140.01</v>
      </c>
    </row>
    <row r="27" spans="1:23" ht="12.75">
      <c r="A27" s="12">
        <v>155</v>
      </c>
      <c r="B27" s="35" t="str">
        <f>B26</f>
        <v>Павлюченко Дмитрий</v>
      </c>
      <c r="C27" s="36"/>
      <c r="D27" s="36"/>
      <c r="E27" s="36"/>
      <c r="F27" s="36"/>
      <c r="G27" s="1">
        <f>IF(ISTEXT(B26),2," ")</f>
        <v>2</v>
      </c>
      <c r="H27" s="2">
        <v>1</v>
      </c>
      <c r="I27" s="2">
        <v>20</v>
      </c>
      <c r="J27" s="2">
        <v>0</v>
      </c>
      <c r="K27" s="2">
        <v>1</v>
      </c>
      <c r="L27" s="2">
        <v>22</v>
      </c>
      <c r="M27" s="2">
        <v>21</v>
      </c>
      <c r="N27" s="38">
        <v>11</v>
      </c>
      <c r="O27" s="3">
        <f t="shared" si="0"/>
        <v>141.11</v>
      </c>
      <c r="P27" s="3">
        <v>52</v>
      </c>
      <c r="Q27" s="3">
        <v>0</v>
      </c>
      <c r="R27" s="3">
        <v>0</v>
      </c>
      <c r="S27" s="3">
        <v>0</v>
      </c>
      <c r="T27" s="3">
        <v>0</v>
      </c>
      <c r="U27" s="2">
        <f t="shared" si="1"/>
        <v>52</v>
      </c>
      <c r="V27" s="4">
        <f t="shared" si="2"/>
        <v>193.11</v>
      </c>
      <c r="W27" s="23">
        <f>W26</f>
        <v>140.01</v>
      </c>
    </row>
    <row r="28" spans="1:23" ht="12.75">
      <c r="A28" s="14">
        <v>10</v>
      </c>
      <c r="B28" s="13" t="s">
        <v>18</v>
      </c>
      <c r="C28" s="33">
        <v>1</v>
      </c>
      <c r="D28" s="33">
        <v>1979</v>
      </c>
      <c r="E28" s="33" t="s">
        <v>14</v>
      </c>
      <c r="F28" s="10" t="s">
        <v>66</v>
      </c>
      <c r="G28" s="1">
        <f>IF(ISTEXT(B28),1," ")</f>
        <v>1</v>
      </c>
      <c r="H28" s="2">
        <v>0</v>
      </c>
      <c r="I28" s="2">
        <v>29</v>
      </c>
      <c r="J28" s="2">
        <v>0</v>
      </c>
      <c r="K28" s="2">
        <v>0</v>
      </c>
      <c r="L28" s="2">
        <v>31</v>
      </c>
      <c r="M28" s="2">
        <v>28</v>
      </c>
      <c r="N28" s="39">
        <v>63</v>
      </c>
      <c r="O28" s="3">
        <f t="shared" si="0"/>
        <v>148.63</v>
      </c>
      <c r="P28" s="3">
        <v>0</v>
      </c>
      <c r="Q28" s="3">
        <v>0</v>
      </c>
      <c r="R28" s="3">
        <v>0</v>
      </c>
      <c r="S28" s="3">
        <v>0</v>
      </c>
      <c r="T28" s="3">
        <v>4</v>
      </c>
      <c r="U28" s="2">
        <f t="shared" si="1"/>
        <v>4</v>
      </c>
      <c r="V28" s="4">
        <f t="shared" si="2"/>
        <v>152.63</v>
      </c>
      <c r="W28" s="20">
        <f>IF(AND(ISNUMBER(V28),ISNUMBER(V29)),MIN(V28:V29),IF(ISNUMBER(V28),V28,IF(ISNUMBER(V29),V29," ")))</f>
        <v>140.1</v>
      </c>
    </row>
    <row r="29" spans="1:23" ht="12.75">
      <c r="A29" s="12">
        <v>142</v>
      </c>
      <c r="B29" s="15" t="str">
        <f>B28</f>
        <v>Хижняков Алексей</v>
      </c>
      <c r="C29" s="34"/>
      <c r="D29" s="34"/>
      <c r="E29" s="34"/>
      <c r="F29" s="34"/>
      <c r="G29" s="1">
        <f>IF(ISTEXT(B28),2," ")</f>
        <v>2</v>
      </c>
      <c r="H29" s="2">
        <v>1</v>
      </c>
      <c r="I29" s="2">
        <v>21</v>
      </c>
      <c r="J29" s="2">
        <v>0</v>
      </c>
      <c r="K29" s="2">
        <v>1</v>
      </c>
      <c r="L29" s="2">
        <v>23</v>
      </c>
      <c r="M29" s="2">
        <v>16</v>
      </c>
      <c r="N29" s="38">
        <v>10</v>
      </c>
      <c r="O29" s="3">
        <f t="shared" si="0"/>
        <v>136.1</v>
      </c>
      <c r="P29" s="3">
        <v>0</v>
      </c>
      <c r="Q29" s="3">
        <v>0</v>
      </c>
      <c r="R29" s="3">
        <v>0</v>
      </c>
      <c r="S29" s="3">
        <v>0</v>
      </c>
      <c r="T29" s="3">
        <v>4</v>
      </c>
      <c r="U29" s="2">
        <f t="shared" si="1"/>
        <v>4</v>
      </c>
      <c r="V29" s="4">
        <f t="shared" si="2"/>
        <v>140.1</v>
      </c>
      <c r="W29" s="23">
        <f>W28</f>
        <v>140.1</v>
      </c>
    </row>
    <row r="30" spans="1:23" ht="12.75">
      <c r="A30" s="12">
        <v>11</v>
      </c>
      <c r="B30" s="13" t="s">
        <v>20</v>
      </c>
      <c r="C30" s="10" t="s">
        <v>30</v>
      </c>
      <c r="D30" s="10">
        <v>1962</v>
      </c>
      <c r="E30" s="10" t="s">
        <v>13</v>
      </c>
      <c r="F30" s="10" t="s">
        <v>36</v>
      </c>
      <c r="G30" s="1">
        <f>IF(ISTEXT(B30),1," ")</f>
        <v>1</v>
      </c>
      <c r="H30" s="2">
        <v>0</v>
      </c>
      <c r="I30" s="2">
        <v>30</v>
      </c>
      <c r="J30" s="2">
        <v>0</v>
      </c>
      <c r="K30" s="2">
        <v>0</v>
      </c>
      <c r="L30" s="2">
        <v>32</v>
      </c>
      <c r="M30" s="2">
        <v>25</v>
      </c>
      <c r="N30" s="39">
        <v>82</v>
      </c>
      <c r="O30" s="3">
        <f t="shared" si="0"/>
        <v>145.82</v>
      </c>
      <c r="P30" s="3">
        <v>0</v>
      </c>
      <c r="Q30" s="3">
        <v>0</v>
      </c>
      <c r="R30" s="3">
        <v>0</v>
      </c>
      <c r="S30" s="3">
        <v>0</v>
      </c>
      <c r="T30" s="3">
        <v>4</v>
      </c>
      <c r="U30" s="2">
        <f t="shared" si="1"/>
        <v>4</v>
      </c>
      <c r="V30" s="4">
        <f t="shared" si="2"/>
        <v>149.82</v>
      </c>
      <c r="W30" s="20">
        <f>IF(AND(ISNUMBER(V30),ISNUMBER(V31)),MIN(V30:V31),IF(ISNUMBER(V30),V30,IF(ISNUMBER(V31),V31," ")))</f>
        <v>149.82</v>
      </c>
    </row>
    <row r="31" spans="1:23" ht="12.75">
      <c r="A31" s="12">
        <v>117</v>
      </c>
      <c r="B31" s="15" t="str">
        <f>B30</f>
        <v>Головачев Александр</v>
      </c>
      <c r="C31" s="11"/>
      <c r="D31" s="11"/>
      <c r="E31" s="11"/>
      <c r="F31" s="11"/>
      <c r="G31" s="1">
        <f>IF(ISTEXT(B30),2," ")</f>
        <v>2</v>
      </c>
      <c r="H31" s="2">
        <v>1</v>
      </c>
      <c r="I31" s="2">
        <v>22</v>
      </c>
      <c r="J31" s="2">
        <v>0</v>
      </c>
      <c r="K31" s="2">
        <v>1</v>
      </c>
      <c r="L31" s="2">
        <v>24</v>
      </c>
      <c r="M31" s="2">
        <v>22</v>
      </c>
      <c r="N31" s="38">
        <v>9</v>
      </c>
      <c r="O31" s="3">
        <f t="shared" si="0"/>
        <v>142.09</v>
      </c>
      <c r="P31" s="3">
        <v>0</v>
      </c>
      <c r="Q31" s="3">
        <v>0</v>
      </c>
      <c r="R31" s="3">
        <v>0</v>
      </c>
      <c r="S31" s="3">
        <v>0</v>
      </c>
      <c r="T31" s="3">
        <v>52</v>
      </c>
      <c r="U31" s="2">
        <f t="shared" si="1"/>
        <v>52</v>
      </c>
      <c r="V31" s="4">
        <f t="shared" si="2"/>
        <v>194.09</v>
      </c>
      <c r="W31" s="23">
        <f>W30</f>
        <v>149.82</v>
      </c>
    </row>
    <row r="32" spans="1:23" s="74" customFormat="1" ht="12.75">
      <c r="A32" s="76">
        <v>12</v>
      </c>
      <c r="B32" s="68" t="s">
        <v>21</v>
      </c>
      <c r="C32" s="62" t="s">
        <v>30</v>
      </c>
      <c r="D32" s="62">
        <v>1993</v>
      </c>
      <c r="E32" s="62" t="s">
        <v>12</v>
      </c>
      <c r="F32" s="62" t="s">
        <v>33</v>
      </c>
      <c r="G32" s="69">
        <f>IF(ISTEXT(B32),1," ")</f>
        <v>1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1">
        <v>0</v>
      </c>
      <c r="O32" s="3" t="s">
        <v>95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2">
        <f t="shared" si="1"/>
        <v>0</v>
      </c>
      <c r="V32" s="4">
        <v>999</v>
      </c>
      <c r="W32" s="20">
        <f>IF(AND(ISNUMBER(V32),ISNUMBER(V33)),MIN(V32:V33),IF(ISNUMBER(V32),V32,IF(ISNUMBER(V33),V33," ")))</f>
        <v>151.63</v>
      </c>
    </row>
    <row r="33" spans="1:23" s="74" customFormat="1" ht="12.75">
      <c r="A33" s="67">
        <v>34</v>
      </c>
      <c r="B33" s="21" t="str">
        <f>B32</f>
        <v>Третьяк Павел</v>
      </c>
      <c r="C33" s="22"/>
      <c r="D33" s="22"/>
      <c r="E33" s="22"/>
      <c r="F33" s="22"/>
      <c r="G33" s="69">
        <f>IF(ISTEXT(B32),2," ")</f>
        <v>2</v>
      </c>
      <c r="H33" s="70">
        <v>1</v>
      </c>
      <c r="I33" s="70">
        <v>17</v>
      </c>
      <c r="J33" s="70">
        <v>0</v>
      </c>
      <c r="K33" s="70">
        <v>1</v>
      </c>
      <c r="L33" s="70">
        <v>19</v>
      </c>
      <c r="M33" s="70">
        <v>25</v>
      </c>
      <c r="N33" s="75">
        <v>63</v>
      </c>
      <c r="O33" s="72">
        <f aca="true" t="shared" si="3" ref="O33:O61">IF(AND(ISNUMBER(I33),ISNUMBER(L33)),(K33-H33)*60^2+(L33-I33)*60+(M33-J33)+(N33)/100," ")</f>
        <v>145.63</v>
      </c>
      <c r="P33" s="72">
        <v>0</v>
      </c>
      <c r="Q33" s="72">
        <v>2</v>
      </c>
      <c r="R33" s="72">
        <v>0</v>
      </c>
      <c r="S33" s="72">
        <v>0</v>
      </c>
      <c r="T33" s="72">
        <v>4</v>
      </c>
      <c r="U33" s="70">
        <f t="shared" si="1"/>
        <v>6</v>
      </c>
      <c r="V33" s="73">
        <f aca="true" t="shared" si="4" ref="V33:V61">IF(ISNUMBER(O33),O33+U33," ")</f>
        <v>151.63</v>
      </c>
      <c r="W33" s="23">
        <f>W32</f>
        <v>151.63</v>
      </c>
    </row>
    <row r="34" spans="1:23" ht="12.75">
      <c r="A34" s="12">
        <v>13</v>
      </c>
      <c r="B34" s="13" t="s">
        <v>72</v>
      </c>
      <c r="C34" s="10" t="s">
        <v>35</v>
      </c>
      <c r="D34" s="10">
        <v>1993</v>
      </c>
      <c r="E34" s="10" t="s">
        <v>13</v>
      </c>
      <c r="F34" s="10" t="s">
        <v>67</v>
      </c>
      <c r="G34" s="1">
        <f>IF(ISTEXT(B34),1," ")</f>
        <v>1</v>
      </c>
      <c r="H34" s="2">
        <v>0</v>
      </c>
      <c r="I34" s="2">
        <v>14</v>
      </c>
      <c r="J34" s="2">
        <v>0</v>
      </c>
      <c r="K34" s="2">
        <v>0</v>
      </c>
      <c r="L34" s="2">
        <v>16</v>
      </c>
      <c r="M34" s="2">
        <v>38</v>
      </c>
      <c r="N34" s="39">
        <v>29</v>
      </c>
      <c r="O34" s="3">
        <f t="shared" si="3"/>
        <v>158.29</v>
      </c>
      <c r="P34" s="3">
        <v>2</v>
      </c>
      <c r="Q34" s="3">
        <v>0</v>
      </c>
      <c r="R34" s="3">
        <v>0</v>
      </c>
      <c r="S34" s="3">
        <v>100</v>
      </c>
      <c r="T34" s="3">
        <v>0</v>
      </c>
      <c r="U34" s="2">
        <f t="shared" si="1"/>
        <v>102</v>
      </c>
      <c r="V34" s="4">
        <f t="shared" si="4"/>
        <v>260.28999999999996</v>
      </c>
      <c r="W34" s="20">
        <f>IF(AND(ISNUMBER(V34),ISNUMBER(V35)),MIN(V34:V35),IF(ISNUMBER(V34),V34,IF(ISNUMBER(V35),V35," ")))</f>
        <v>153.57</v>
      </c>
    </row>
    <row r="35" spans="1:23" ht="12.75">
      <c r="A35" s="14">
        <v>137</v>
      </c>
      <c r="B35" s="15" t="str">
        <f>B34</f>
        <v>Шишко Роман</v>
      </c>
      <c r="C35" s="11"/>
      <c r="D35" s="11"/>
      <c r="E35" s="11"/>
      <c r="F35" s="11"/>
      <c r="G35" s="1">
        <f>IF(ISTEXT(B34),2," ")</f>
        <v>2</v>
      </c>
      <c r="H35" s="2">
        <v>1</v>
      </c>
      <c r="I35" s="2">
        <v>5</v>
      </c>
      <c r="J35" s="2">
        <v>0</v>
      </c>
      <c r="K35" s="2">
        <v>1</v>
      </c>
      <c r="L35" s="2">
        <v>7</v>
      </c>
      <c r="M35" s="2">
        <v>29</v>
      </c>
      <c r="N35" s="38">
        <v>57</v>
      </c>
      <c r="O35" s="3">
        <f t="shared" si="3"/>
        <v>149.57</v>
      </c>
      <c r="P35" s="3">
        <v>0</v>
      </c>
      <c r="Q35" s="3">
        <v>0</v>
      </c>
      <c r="R35" s="3">
        <v>0</v>
      </c>
      <c r="S35" s="3">
        <v>0</v>
      </c>
      <c r="T35" s="3">
        <v>4</v>
      </c>
      <c r="U35" s="2">
        <f t="shared" si="1"/>
        <v>4</v>
      </c>
      <c r="V35" s="4">
        <f t="shared" si="4"/>
        <v>153.57</v>
      </c>
      <c r="W35" s="23">
        <f>W34</f>
        <v>153.57</v>
      </c>
    </row>
    <row r="36" spans="1:23" ht="12.75">
      <c r="A36" s="14">
        <v>14</v>
      </c>
      <c r="B36" s="13" t="s">
        <v>19</v>
      </c>
      <c r="C36" s="10" t="s">
        <v>32</v>
      </c>
      <c r="D36" s="10">
        <v>1991</v>
      </c>
      <c r="E36" s="10" t="s">
        <v>11</v>
      </c>
      <c r="F36" s="10" t="s">
        <v>61</v>
      </c>
      <c r="G36" s="1">
        <f>IF(ISTEXT(B36),1," ")</f>
        <v>1</v>
      </c>
      <c r="H36" s="2">
        <v>0</v>
      </c>
      <c r="I36" s="2">
        <v>33</v>
      </c>
      <c r="J36" s="2">
        <v>0</v>
      </c>
      <c r="K36" s="2">
        <v>0</v>
      </c>
      <c r="L36" s="2">
        <v>35</v>
      </c>
      <c r="M36" s="2">
        <v>30</v>
      </c>
      <c r="N36" s="39">
        <v>57</v>
      </c>
      <c r="O36" s="3">
        <f t="shared" si="3"/>
        <v>150.57</v>
      </c>
      <c r="P36" s="3">
        <v>0</v>
      </c>
      <c r="Q36" s="3">
        <v>0</v>
      </c>
      <c r="R36" s="3">
        <v>0</v>
      </c>
      <c r="S36" s="3">
        <v>0</v>
      </c>
      <c r="T36" s="3">
        <v>50</v>
      </c>
      <c r="U36" s="2">
        <f t="shared" si="1"/>
        <v>50</v>
      </c>
      <c r="V36" s="4">
        <f t="shared" si="4"/>
        <v>200.57</v>
      </c>
      <c r="W36" s="20">
        <f>IF(AND(ISNUMBER(V36),ISNUMBER(V37)),MIN(V36:V37),IF(ISNUMBER(V36),V36,IF(ISNUMBER(V37),V37," ")))</f>
        <v>153.89</v>
      </c>
    </row>
    <row r="37" spans="1:23" ht="12.75">
      <c r="A37" s="14">
        <v>146</v>
      </c>
      <c r="B37" s="15" t="str">
        <f>B36</f>
        <v>Клепацкий Виталий</v>
      </c>
      <c r="C37" s="11"/>
      <c r="D37" s="11"/>
      <c r="E37" s="11"/>
      <c r="F37" s="11"/>
      <c r="G37" s="1">
        <f>IF(ISTEXT(B36),2," ")</f>
        <v>2</v>
      </c>
      <c r="H37" s="2">
        <v>1</v>
      </c>
      <c r="I37" s="2">
        <v>25</v>
      </c>
      <c r="J37" s="2">
        <v>0</v>
      </c>
      <c r="K37" s="2">
        <v>1</v>
      </c>
      <c r="L37" s="2">
        <v>27</v>
      </c>
      <c r="M37" s="2">
        <v>31</v>
      </c>
      <c r="N37" s="38">
        <v>89</v>
      </c>
      <c r="O37" s="3">
        <f t="shared" si="3"/>
        <v>151.89</v>
      </c>
      <c r="P37" s="3">
        <v>0</v>
      </c>
      <c r="Q37" s="3">
        <v>0</v>
      </c>
      <c r="R37" s="3">
        <v>0</v>
      </c>
      <c r="S37" s="3">
        <v>0</v>
      </c>
      <c r="T37" s="3">
        <v>2</v>
      </c>
      <c r="U37" s="2">
        <f t="shared" si="1"/>
        <v>2</v>
      </c>
      <c r="V37" s="4">
        <f t="shared" si="4"/>
        <v>153.89</v>
      </c>
      <c r="W37" s="23">
        <f>W36</f>
        <v>153.89</v>
      </c>
    </row>
    <row r="38" spans="1:23" ht="12.75">
      <c r="A38" s="14">
        <v>15</v>
      </c>
      <c r="B38" s="40" t="s">
        <v>88</v>
      </c>
      <c r="C38" s="64">
        <v>3</v>
      </c>
      <c r="D38" s="64">
        <v>1972</v>
      </c>
      <c r="E38" s="64" t="s">
        <v>14</v>
      </c>
      <c r="F38" s="33" t="s">
        <v>34</v>
      </c>
      <c r="G38" s="1">
        <f>IF(ISTEXT(B38),1," ")</f>
        <v>1</v>
      </c>
      <c r="H38" s="2">
        <v>0</v>
      </c>
      <c r="I38" s="2">
        <v>26</v>
      </c>
      <c r="J38" s="2">
        <v>0</v>
      </c>
      <c r="K38" s="2">
        <v>0</v>
      </c>
      <c r="L38" s="2">
        <v>28</v>
      </c>
      <c r="M38" s="2">
        <v>31</v>
      </c>
      <c r="N38" s="39">
        <v>60</v>
      </c>
      <c r="O38" s="3">
        <f t="shared" si="3"/>
        <v>151.6</v>
      </c>
      <c r="P38" s="3">
        <v>0</v>
      </c>
      <c r="Q38" s="3">
        <v>0</v>
      </c>
      <c r="R38" s="3">
        <v>2</v>
      </c>
      <c r="S38" s="3">
        <v>0</v>
      </c>
      <c r="T38" s="3">
        <v>2</v>
      </c>
      <c r="U38" s="2">
        <f t="shared" si="1"/>
        <v>4</v>
      </c>
      <c r="V38" s="4">
        <f t="shared" si="4"/>
        <v>155.6</v>
      </c>
      <c r="W38" s="20">
        <f>IF(AND(ISNUMBER(V38),ISNUMBER(V39)),MIN(V38:V39),IF(ISNUMBER(V38),V38,IF(ISNUMBER(V39),V39," ")))</f>
        <v>155.6</v>
      </c>
    </row>
    <row r="39" spans="1:23" ht="12.75">
      <c r="A39" s="14">
        <v>81</v>
      </c>
      <c r="B39" s="15" t="str">
        <f>B38</f>
        <v>Могилевский Фёдор</v>
      </c>
      <c r="C39" s="65"/>
      <c r="D39" s="65"/>
      <c r="E39" s="65"/>
      <c r="F39" s="65"/>
      <c r="G39" s="1">
        <f>IF(ISTEXT(B38),2," ")</f>
        <v>2</v>
      </c>
      <c r="H39" s="2">
        <v>1</v>
      </c>
      <c r="I39" s="2">
        <v>18</v>
      </c>
      <c r="J39" s="2">
        <v>0</v>
      </c>
      <c r="K39" s="2">
        <v>1</v>
      </c>
      <c r="L39" s="2">
        <v>20</v>
      </c>
      <c r="M39" s="2">
        <v>26</v>
      </c>
      <c r="N39" s="38">
        <v>6</v>
      </c>
      <c r="O39" s="3">
        <f t="shared" si="3"/>
        <v>146.06</v>
      </c>
      <c r="P39" s="3">
        <v>2</v>
      </c>
      <c r="Q39" s="3">
        <v>2</v>
      </c>
      <c r="R39" s="3">
        <v>0</v>
      </c>
      <c r="S39" s="3">
        <v>0</v>
      </c>
      <c r="T39" s="3">
        <v>8</v>
      </c>
      <c r="U39" s="2">
        <f t="shared" si="1"/>
        <v>12</v>
      </c>
      <c r="V39" s="4">
        <f t="shared" si="4"/>
        <v>158.06</v>
      </c>
      <c r="W39" s="23">
        <f>W38</f>
        <v>155.6</v>
      </c>
    </row>
    <row r="40" spans="1:23" ht="12.75">
      <c r="A40" s="14">
        <v>16</v>
      </c>
      <c r="B40" s="13" t="s">
        <v>63</v>
      </c>
      <c r="C40" s="33">
        <v>1</v>
      </c>
      <c r="D40" s="33">
        <v>1978</v>
      </c>
      <c r="E40" s="33" t="s">
        <v>14</v>
      </c>
      <c r="F40" s="33" t="s">
        <v>34</v>
      </c>
      <c r="G40" s="1">
        <f>IF(ISTEXT(B40),1," ")</f>
        <v>1</v>
      </c>
      <c r="H40" s="2">
        <v>0</v>
      </c>
      <c r="I40" s="2">
        <v>24</v>
      </c>
      <c r="J40" s="2">
        <v>0</v>
      </c>
      <c r="K40" s="2">
        <v>0</v>
      </c>
      <c r="L40" s="2">
        <v>26</v>
      </c>
      <c r="M40" s="2">
        <v>50</v>
      </c>
      <c r="N40" s="39">
        <v>89</v>
      </c>
      <c r="O40" s="3">
        <f t="shared" si="3"/>
        <v>170.89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  <c r="U40" s="2">
        <f t="shared" si="1"/>
        <v>2</v>
      </c>
      <c r="V40" s="4">
        <f t="shared" si="4"/>
        <v>172.89</v>
      </c>
      <c r="W40" s="20">
        <f>IF(AND(ISNUMBER(V40),ISNUMBER(V41)),MIN(V40:V41),IF(ISNUMBER(V40),V40,IF(ISNUMBER(V41),V41," ")))</f>
        <v>155.92</v>
      </c>
    </row>
    <row r="41" spans="1:23" ht="12.75">
      <c r="A41" s="14">
        <v>86</v>
      </c>
      <c r="B41" s="15" t="s">
        <v>63</v>
      </c>
      <c r="C41" s="34"/>
      <c r="D41" s="34"/>
      <c r="E41" s="34"/>
      <c r="F41" s="34"/>
      <c r="G41" s="1">
        <f>IF(ISTEXT(B40),2," ")</f>
        <v>2</v>
      </c>
      <c r="H41" s="2">
        <v>1</v>
      </c>
      <c r="I41" s="2">
        <v>16</v>
      </c>
      <c r="J41" s="2">
        <v>0</v>
      </c>
      <c r="K41" s="2">
        <v>1</v>
      </c>
      <c r="L41" s="2">
        <v>18</v>
      </c>
      <c r="M41" s="2">
        <v>33</v>
      </c>
      <c r="N41" s="38">
        <v>92</v>
      </c>
      <c r="O41" s="3">
        <f t="shared" si="3"/>
        <v>153.92</v>
      </c>
      <c r="P41" s="3">
        <v>0</v>
      </c>
      <c r="Q41" s="3">
        <v>0</v>
      </c>
      <c r="R41" s="3">
        <v>0</v>
      </c>
      <c r="S41" s="3">
        <v>0</v>
      </c>
      <c r="T41" s="3">
        <v>2</v>
      </c>
      <c r="U41" s="2">
        <f t="shared" si="1"/>
        <v>2</v>
      </c>
      <c r="V41" s="4">
        <f t="shared" si="4"/>
        <v>155.92</v>
      </c>
      <c r="W41" s="23">
        <f>W40</f>
        <v>155.92</v>
      </c>
    </row>
    <row r="42" spans="1:23" ht="12.75">
      <c r="A42" s="14">
        <v>17</v>
      </c>
      <c r="B42" s="13" t="s">
        <v>43</v>
      </c>
      <c r="C42" s="33" t="s">
        <v>32</v>
      </c>
      <c r="D42" s="33">
        <v>1969</v>
      </c>
      <c r="E42" s="33" t="s">
        <v>14</v>
      </c>
      <c r="F42" s="33" t="s">
        <v>44</v>
      </c>
      <c r="G42" s="1">
        <f>IF(ISTEXT(B42),1," ")</f>
        <v>1</v>
      </c>
      <c r="H42" s="2">
        <v>0</v>
      </c>
      <c r="I42" s="2">
        <v>35</v>
      </c>
      <c r="J42" s="2">
        <v>0</v>
      </c>
      <c r="K42" s="2">
        <v>0</v>
      </c>
      <c r="L42" s="2">
        <v>37</v>
      </c>
      <c r="M42" s="2">
        <v>34</v>
      </c>
      <c r="N42" s="39">
        <v>44</v>
      </c>
      <c r="O42" s="3">
        <f t="shared" si="3"/>
        <v>154.44</v>
      </c>
      <c r="P42" s="3">
        <v>0</v>
      </c>
      <c r="Q42" s="3">
        <v>0</v>
      </c>
      <c r="R42" s="3">
        <v>0</v>
      </c>
      <c r="S42" s="3">
        <v>0</v>
      </c>
      <c r="T42" s="3">
        <v>4</v>
      </c>
      <c r="U42" s="2">
        <f aca="true" t="shared" si="5" ref="U42:U67">T42+S42+R42+Q42+P42</f>
        <v>4</v>
      </c>
      <c r="V42" s="4">
        <f t="shared" si="4"/>
        <v>158.44</v>
      </c>
      <c r="W42" s="20">
        <f>IF(AND(ISNUMBER(V42),ISNUMBER(V43)),MIN(V42:V43),IF(ISNUMBER(V42),V42,IF(ISNUMBER(V43),V43," ")))</f>
        <v>158.44</v>
      </c>
    </row>
    <row r="43" spans="1:23" ht="12.75">
      <c r="A43" s="14">
        <v>21</v>
      </c>
      <c r="B43" s="15" t="str">
        <f>B42</f>
        <v>Кардашин Сергей</v>
      </c>
      <c r="C43" s="34"/>
      <c r="D43" s="34"/>
      <c r="E43" s="34"/>
      <c r="F43" s="34"/>
      <c r="G43" s="1">
        <f>IF(ISTEXT(B42),2," ")</f>
        <v>2</v>
      </c>
      <c r="H43" s="2">
        <v>1</v>
      </c>
      <c r="I43" s="2">
        <v>27</v>
      </c>
      <c r="J43" s="2">
        <v>0</v>
      </c>
      <c r="K43" s="2">
        <v>1</v>
      </c>
      <c r="L43" s="2">
        <v>29</v>
      </c>
      <c r="M43" s="2">
        <v>32</v>
      </c>
      <c r="N43" s="38">
        <v>80</v>
      </c>
      <c r="O43" s="3">
        <f t="shared" si="3"/>
        <v>152.8</v>
      </c>
      <c r="P43" s="3">
        <v>0</v>
      </c>
      <c r="Q43" s="3">
        <v>0</v>
      </c>
      <c r="R43" s="3">
        <v>0</v>
      </c>
      <c r="S43" s="3">
        <v>0</v>
      </c>
      <c r="T43" s="3">
        <v>52</v>
      </c>
      <c r="U43" s="2">
        <f t="shared" si="5"/>
        <v>52</v>
      </c>
      <c r="V43" s="4">
        <f t="shared" si="4"/>
        <v>204.8</v>
      </c>
      <c r="W43" s="23">
        <f>W42</f>
        <v>158.44</v>
      </c>
    </row>
    <row r="44" spans="1:23" ht="12.75">
      <c r="A44" s="14">
        <v>18</v>
      </c>
      <c r="B44" s="40" t="s">
        <v>98</v>
      </c>
      <c r="C44" s="64">
        <v>2</v>
      </c>
      <c r="D44" s="64">
        <v>1978</v>
      </c>
      <c r="E44" s="64" t="s">
        <v>14</v>
      </c>
      <c r="F44" s="33" t="s">
        <v>34</v>
      </c>
      <c r="G44" s="1">
        <f>IF(ISTEXT(B44),1," ")</f>
        <v>1</v>
      </c>
      <c r="H44" s="2">
        <v>0</v>
      </c>
      <c r="I44" s="2">
        <v>27</v>
      </c>
      <c r="J44" s="2">
        <v>0</v>
      </c>
      <c r="K44" s="2">
        <v>0</v>
      </c>
      <c r="L44" s="2">
        <v>29</v>
      </c>
      <c r="M44" s="2">
        <v>46</v>
      </c>
      <c r="N44" s="39">
        <v>9</v>
      </c>
      <c r="O44" s="3">
        <f t="shared" si="3"/>
        <v>166.09</v>
      </c>
      <c r="P44" s="3">
        <v>0</v>
      </c>
      <c r="Q44" s="3">
        <v>0</v>
      </c>
      <c r="R44" s="3">
        <v>0</v>
      </c>
      <c r="S44" s="3">
        <v>0</v>
      </c>
      <c r="T44" s="3">
        <v>2</v>
      </c>
      <c r="U44" s="2">
        <f t="shared" si="5"/>
        <v>2</v>
      </c>
      <c r="V44" s="4">
        <f t="shared" si="4"/>
        <v>168.09</v>
      </c>
      <c r="W44" s="20">
        <f>IF(AND(ISNUMBER(V44),ISNUMBER(V45)),MIN(V44:V45),IF(ISNUMBER(V44),V44,IF(ISNUMBER(V45),V45," ")))</f>
        <v>158.94</v>
      </c>
    </row>
    <row r="45" spans="1:23" ht="12.75">
      <c r="A45" s="14">
        <v>45</v>
      </c>
      <c r="B45" s="15" t="str">
        <f>B44</f>
        <v>Рогачев Кирилл</v>
      </c>
      <c r="C45" s="65"/>
      <c r="D45" s="65"/>
      <c r="E45" s="65"/>
      <c r="F45" s="65"/>
      <c r="G45" s="1">
        <f>IF(ISTEXT(B44),2," ")</f>
        <v>2</v>
      </c>
      <c r="H45" s="2">
        <v>1</v>
      </c>
      <c r="I45" s="2">
        <v>19</v>
      </c>
      <c r="J45" s="2">
        <v>0</v>
      </c>
      <c r="K45" s="2">
        <v>1</v>
      </c>
      <c r="L45" s="2">
        <v>21</v>
      </c>
      <c r="M45" s="2">
        <v>30</v>
      </c>
      <c r="N45" s="38">
        <v>94</v>
      </c>
      <c r="O45" s="3">
        <f t="shared" si="3"/>
        <v>150.94</v>
      </c>
      <c r="P45" s="3">
        <v>0</v>
      </c>
      <c r="Q45" s="3">
        <v>0</v>
      </c>
      <c r="R45" s="3">
        <v>0</v>
      </c>
      <c r="S45" s="3">
        <v>2</v>
      </c>
      <c r="T45" s="3">
        <v>6</v>
      </c>
      <c r="U45" s="2">
        <f t="shared" si="5"/>
        <v>8</v>
      </c>
      <c r="V45" s="4">
        <f t="shared" si="4"/>
        <v>158.94</v>
      </c>
      <c r="W45" s="23">
        <f>W44</f>
        <v>158.94</v>
      </c>
    </row>
    <row r="46" spans="1:23" ht="12.75">
      <c r="A46" s="14">
        <v>19</v>
      </c>
      <c r="B46" s="41" t="s">
        <v>65</v>
      </c>
      <c r="C46" s="42">
        <v>1</v>
      </c>
      <c r="D46" s="42">
        <v>1959</v>
      </c>
      <c r="E46" s="42" t="s">
        <v>14</v>
      </c>
      <c r="F46" s="42" t="s">
        <v>66</v>
      </c>
      <c r="G46" s="1">
        <f>IF(ISTEXT(B46),1," ")</f>
        <v>1</v>
      </c>
      <c r="H46" s="2">
        <v>0</v>
      </c>
      <c r="I46" s="2">
        <v>22</v>
      </c>
      <c r="J46" s="2">
        <v>0</v>
      </c>
      <c r="K46" s="2">
        <v>0</v>
      </c>
      <c r="L46" s="2">
        <v>24</v>
      </c>
      <c r="M46" s="2">
        <v>37</v>
      </c>
      <c r="N46" s="39">
        <v>16</v>
      </c>
      <c r="O46" s="3">
        <f t="shared" si="3"/>
        <v>157.16</v>
      </c>
      <c r="P46" s="3">
        <v>0</v>
      </c>
      <c r="Q46" s="3">
        <v>0</v>
      </c>
      <c r="R46" s="3">
        <v>2</v>
      </c>
      <c r="S46" s="3">
        <v>0</v>
      </c>
      <c r="T46" s="3">
        <v>0</v>
      </c>
      <c r="U46" s="2">
        <f t="shared" si="5"/>
        <v>2</v>
      </c>
      <c r="V46" s="4">
        <f t="shared" si="4"/>
        <v>159.16</v>
      </c>
      <c r="W46" s="20">
        <f>IF(AND(ISNUMBER(V46),ISNUMBER(V47)),MIN(V46:V47),IF(ISNUMBER(V46),V46,IF(ISNUMBER(V47),V47," ")))</f>
        <v>159.16</v>
      </c>
    </row>
    <row r="47" spans="1:23" ht="12.75">
      <c r="A47" s="14">
        <v>67</v>
      </c>
      <c r="B47" s="15" t="str">
        <f>B46</f>
        <v>Романовский Алексей</v>
      </c>
      <c r="C47" s="11"/>
      <c r="D47" s="11"/>
      <c r="E47" s="11"/>
      <c r="F47" s="11"/>
      <c r="G47" s="1">
        <f>IF(ISTEXT(B46),2," ")</f>
        <v>2</v>
      </c>
      <c r="H47" s="2">
        <v>1</v>
      </c>
      <c r="I47" s="2">
        <v>13</v>
      </c>
      <c r="J47" s="2">
        <v>0</v>
      </c>
      <c r="K47" s="2">
        <v>1</v>
      </c>
      <c r="L47" s="2">
        <v>15</v>
      </c>
      <c r="M47" s="2">
        <v>38</v>
      </c>
      <c r="N47" s="38">
        <v>98</v>
      </c>
      <c r="O47" s="3">
        <f t="shared" si="3"/>
        <v>158.98</v>
      </c>
      <c r="P47" s="3">
        <v>2</v>
      </c>
      <c r="Q47" s="3">
        <v>0</v>
      </c>
      <c r="R47" s="3">
        <v>0</v>
      </c>
      <c r="S47" s="3">
        <v>0</v>
      </c>
      <c r="T47" s="3">
        <v>4</v>
      </c>
      <c r="U47" s="2">
        <f t="shared" si="5"/>
        <v>6</v>
      </c>
      <c r="V47" s="4">
        <f t="shared" si="4"/>
        <v>164.98</v>
      </c>
      <c r="W47" s="23">
        <f>W46</f>
        <v>159.16</v>
      </c>
    </row>
    <row r="48" spans="1:23" ht="12.75">
      <c r="A48" s="14">
        <v>20</v>
      </c>
      <c r="B48" s="40" t="s">
        <v>89</v>
      </c>
      <c r="C48" s="64">
        <v>1</v>
      </c>
      <c r="D48" s="64">
        <v>1972</v>
      </c>
      <c r="E48" s="64" t="s">
        <v>14</v>
      </c>
      <c r="F48" s="10" t="s">
        <v>42</v>
      </c>
      <c r="G48" s="1">
        <f>IF(ISTEXT(B48),1," ")</f>
        <v>1</v>
      </c>
      <c r="H48" s="2">
        <v>0</v>
      </c>
      <c r="I48" s="2">
        <v>20</v>
      </c>
      <c r="J48" s="2">
        <v>0</v>
      </c>
      <c r="K48" s="2">
        <v>0</v>
      </c>
      <c r="L48" s="2">
        <v>22</v>
      </c>
      <c r="M48" s="2">
        <v>52</v>
      </c>
      <c r="N48" s="39">
        <v>1</v>
      </c>
      <c r="O48" s="3">
        <f t="shared" si="3"/>
        <v>172.01</v>
      </c>
      <c r="P48" s="3">
        <v>2</v>
      </c>
      <c r="Q48" s="3">
        <v>0</v>
      </c>
      <c r="R48" s="3">
        <v>2</v>
      </c>
      <c r="S48" s="3">
        <v>0</v>
      </c>
      <c r="T48" s="3">
        <v>2</v>
      </c>
      <c r="U48" s="2">
        <f t="shared" si="5"/>
        <v>6</v>
      </c>
      <c r="V48" s="4">
        <f t="shared" si="4"/>
        <v>178.01</v>
      </c>
      <c r="W48" s="20">
        <f>IF(AND(ISNUMBER(V48),ISNUMBER(V49)),MIN(V48:V49),IF(ISNUMBER(V48),V48,IF(ISNUMBER(V49),V49," ")))</f>
        <v>163.29</v>
      </c>
    </row>
    <row r="49" spans="1:23" ht="12.75">
      <c r="A49" s="14">
        <v>140</v>
      </c>
      <c r="B49" s="15" t="str">
        <f>B48</f>
        <v>Алтунджи Сергей</v>
      </c>
      <c r="C49" s="65"/>
      <c r="D49" s="65"/>
      <c r="E49" s="65"/>
      <c r="F49" s="65"/>
      <c r="G49" s="1">
        <f>IF(ISTEXT(B48),2," ")</f>
        <v>2</v>
      </c>
      <c r="H49" s="2">
        <v>1</v>
      </c>
      <c r="I49" s="2">
        <v>11</v>
      </c>
      <c r="J49" s="2">
        <v>0</v>
      </c>
      <c r="K49" s="2">
        <v>1</v>
      </c>
      <c r="L49" s="2">
        <v>13</v>
      </c>
      <c r="M49" s="2">
        <v>41</v>
      </c>
      <c r="N49" s="38">
        <v>29</v>
      </c>
      <c r="O49" s="3">
        <f t="shared" si="3"/>
        <v>161.29</v>
      </c>
      <c r="P49" s="3">
        <v>0</v>
      </c>
      <c r="Q49" s="3">
        <v>0</v>
      </c>
      <c r="R49" s="3">
        <v>2</v>
      </c>
      <c r="S49" s="3">
        <v>0</v>
      </c>
      <c r="T49" s="3">
        <v>0</v>
      </c>
      <c r="U49" s="2">
        <f t="shared" si="5"/>
        <v>2</v>
      </c>
      <c r="V49" s="4">
        <f t="shared" si="4"/>
        <v>163.29</v>
      </c>
      <c r="W49" s="23">
        <f>W48</f>
        <v>163.29</v>
      </c>
    </row>
    <row r="50" spans="1:23" ht="12.75">
      <c r="A50" s="14">
        <v>21</v>
      </c>
      <c r="B50" s="40" t="s">
        <v>90</v>
      </c>
      <c r="C50" s="8">
        <v>2</v>
      </c>
      <c r="D50" s="64">
        <v>1972</v>
      </c>
      <c r="E50" s="64" t="s">
        <v>14</v>
      </c>
      <c r="F50" s="10" t="s">
        <v>44</v>
      </c>
      <c r="G50" s="1">
        <f>IF(ISTEXT(B50),1," ")</f>
        <v>1</v>
      </c>
      <c r="H50" s="2">
        <v>0</v>
      </c>
      <c r="I50" s="2">
        <v>12</v>
      </c>
      <c r="J50" s="2">
        <v>0</v>
      </c>
      <c r="K50" s="2">
        <v>0</v>
      </c>
      <c r="L50" s="2">
        <v>14</v>
      </c>
      <c r="M50" s="2">
        <v>55</v>
      </c>
      <c r="N50" s="39">
        <v>36</v>
      </c>
      <c r="O50" s="3">
        <f t="shared" si="3"/>
        <v>175.36</v>
      </c>
      <c r="P50" s="3">
        <v>0</v>
      </c>
      <c r="Q50" s="3">
        <v>2</v>
      </c>
      <c r="R50" s="3">
        <v>0</v>
      </c>
      <c r="S50" s="3">
        <v>0</v>
      </c>
      <c r="T50" s="3">
        <v>2</v>
      </c>
      <c r="U50" s="2">
        <f t="shared" si="5"/>
        <v>4</v>
      </c>
      <c r="V50" s="4">
        <f t="shared" si="4"/>
        <v>179.36</v>
      </c>
      <c r="W50" s="20">
        <f>IF(AND(ISNUMBER(V50),ISNUMBER(V51)),MIN(V50:V51),IF(ISNUMBER(V50),V50,IF(ISNUMBER(V51),V51," ")))</f>
        <v>179.36</v>
      </c>
    </row>
    <row r="51" spans="1:23" ht="12.75">
      <c r="A51" s="14">
        <v>133</v>
      </c>
      <c r="B51" s="15" t="str">
        <f>B50</f>
        <v>Иванов Сергей</v>
      </c>
      <c r="C51" s="65"/>
      <c r="D51" s="65"/>
      <c r="E51" s="65"/>
      <c r="F51" s="65"/>
      <c r="G51" s="1">
        <f>IF(ISTEXT(B50),2," ")</f>
        <v>2</v>
      </c>
      <c r="H51" s="2">
        <v>1</v>
      </c>
      <c r="I51" s="2">
        <v>3</v>
      </c>
      <c r="J51" s="2">
        <v>0</v>
      </c>
      <c r="K51" s="2">
        <v>1</v>
      </c>
      <c r="L51" s="2">
        <v>5</v>
      </c>
      <c r="M51" s="2">
        <v>58</v>
      </c>
      <c r="N51" s="38">
        <v>44</v>
      </c>
      <c r="O51" s="3">
        <f t="shared" si="3"/>
        <v>178.44</v>
      </c>
      <c r="P51" s="3">
        <v>2</v>
      </c>
      <c r="Q51" s="3">
        <v>0</v>
      </c>
      <c r="R51" s="3">
        <v>0</v>
      </c>
      <c r="S51" s="3">
        <v>4</v>
      </c>
      <c r="T51" s="3">
        <v>0</v>
      </c>
      <c r="U51" s="2">
        <f t="shared" si="5"/>
        <v>6</v>
      </c>
      <c r="V51" s="4">
        <f t="shared" si="4"/>
        <v>184.44</v>
      </c>
      <c r="W51" s="23">
        <f>W50</f>
        <v>179.36</v>
      </c>
    </row>
    <row r="52" spans="1:23" ht="12.75">
      <c r="A52" s="14">
        <v>22</v>
      </c>
      <c r="B52" s="13" t="s">
        <v>71</v>
      </c>
      <c r="C52" s="33" t="s">
        <v>35</v>
      </c>
      <c r="D52" s="33">
        <v>1995</v>
      </c>
      <c r="E52" s="33" t="s">
        <v>13</v>
      </c>
      <c r="F52" s="33" t="s">
        <v>67</v>
      </c>
      <c r="G52" s="1">
        <f>IF(ISTEXT(B52),1," ")</f>
        <v>1</v>
      </c>
      <c r="H52" s="2">
        <v>0</v>
      </c>
      <c r="I52" s="2">
        <v>17</v>
      </c>
      <c r="J52" s="2">
        <v>0</v>
      </c>
      <c r="K52" s="2">
        <v>0</v>
      </c>
      <c r="L52" s="2">
        <v>20</v>
      </c>
      <c r="M52" s="2">
        <v>1</v>
      </c>
      <c r="N52" s="39">
        <v>32</v>
      </c>
      <c r="O52" s="3">
        <f t="shared" si="3"/>
        <v>181.32</v>
      </c>
      <c r="P52" s="3">
        <v>0</v>
      </c>
      <c r="Q52" s="3">
        <v>0</v>
      </c>
      <c r="R52" s="3">
        <v>0</v>
      </c>
      <c r="S52" s="3">
        <v>2</v>
      </c>
      <c r="T52" s="3">
        <v>102</v>
      </c>
      <c r="U52" s="2">
        <f t="shared" si="5"/>
        <v>104</v>
      </c>
      <c r="V52" s="4">
        <f t="shared" si="4"/>
        <v>285.32</v>
      </c>
      <c r="W52" s="20">
        <f>IF(AND(ISNUMBER(V52),ISNUMBER(V53)),MIN(V52:V53),IF(ISNUMBER(V52),V52,IF(ISNUMBER(V53),V53," ")))</f>
        <v>180.92</v>
      </c>
    </row>
    <row r="53" spans="1:23" ht="12.75">
      <c r="A53" s="14">
        <v>124</v>
      </c>
      <c r="B53" s="15" t="str">
        <f>B52</f>
        <v>Шишко Артем</v>
      </c>
      <c r="C53" s="34"/>
      <c r="D53" s="34"/>
      <c r="E53" s="34"/>
      <c r="F53" s="34"/>
      <c r="G53" s="1">
        <f>IF(ISTEXT(B52),2," ")</f>
        <v>2</v>
      </c>
      <c r="H53" s="2">
        <v>1</v>
      </c>
      <c r="I53" s="2">
        <v>8</v>
      </c>
      <c r="J53" s="2">
        <v>0</v>
      </c>
      <c r="K53" s="2">
        <v>1</v>
      </c>
      <c r="L53" s="2">
        <v>10</v>
      </c>
      <c r="M53" s="2">
        <v>56</v>
      </c>
      <c r="N53" s="38">
        <v>92</v>
      </c>
      <c r="O53" s="3">
        <f t="shared" si="3"/>
        <v>176.92</v>
      </c>
      <c r="P53" s="3">
        <v>0</v>
      </c>
      <c r="Q53" s="3">
        <v>0</v>
      </c>
      <c r="R53" s="3">
        <v>0</v>
      </c>
      <c r="S53" s="3">
        <v>2</v>
      </c>
      <c r="T53" s="3">
        <v>2</v>
      </c>
      <c r="U53" s="2">
        <f t="shared" si="5"/>
        <v>4</v>
      </c>
      <c r="V53" s="4">
        <f t="shared" si="4"/>
        <v>180.92</v>
      </c>
      <c r="W53" s="23">
        <f>W52</f>
        <v>180.92</v>
      </c>
    </row>
    <row r="54" spans="1:23" ht="12.75">
      <c r="A54" s="14">
        <v>23</v>
      </c>
      <c r="B54" s="13" t="s">
        <v>64</v>
      </c>
      <c r="C54" s="10">
        <v>1</v>
      </c>
      <c r="D54" s="10">
        <v>1993</v>
      </c>
      <c r="E54" s="10" t="s">
        <v>13</v>
      </c>
      <c r="F54" s="10" t="s">
        <v>67</v>
      </c>
      <c r="G54" s="1">
        <f>IF(ISTEXT(B54),1," ")</f>
        <v>1</v>
      </c>
      <c r="H54" s="2">
        <v>0</v>
      </c>
      <c r="I54" s="2">
        <v>21</v>
      </c>
      <c r="J54" s="2">
        <v>0</v>
      </c>
      <c r="K54" s="2">
        <v>0</v>
      </c>
      <c r="L54" s="2">
        <v>24</v>
      </c>
      <c r="M54" s="2">
        <v>9</v>
      </c>
      <c r="N54" s="39">
        <v>82</v>
      </c>
      <c r="O54" s="3">
        <f t="shared" si="3"/>
        <v>189.82</v>
      </c>
      <c r="P54" s="3">
        <v>2</v>
      </c>
      <c r="Q54" s="3">
        <v>0</v>
      </c>
      <c r="R54" s="3">
        <v>0</v>
      </c>
      <c r="S54" s="3">
        <v>2</v>
      </c>
      <c r="T54" s="3">
        <v>4</v>
      </c>
      <c r="U54" s="2">
        <f t="shared" si="5"/>
        <v>8</v>
      </c>
      <c r="V54" s="4">
        <f t="shared" si="4"/>
        <v>197.82</v>
      </c>
      <c r="W54" s="20">
        <f>IF(AND(ISNUMBER(V54),ISNUMBER(V55)),MIN(V54:V55),IF(ISNUMBER(V54),V54,IF(ISNUMBER(V55),V55," ")))</f>
        <v>183.29</v>
      </c>
    </row>
    <row r="55" spans="1:23" ht="12.75">
      <c r="A55" s="14">
        <v>192</v>
      </c>
      <c r="B55" s="15" t="str">
        <f>B54</f>
        <v>Бурак Сергей</v>
      </c>
      <c r="C55" s="11"/>
      <c r="D55" s="11"/>
      <c r="E55" s="11"/>
      <c r="F55" s="11"/>
      <c r="G55" s="1">
        <f>IF(ISTEXT(B54),2," ")</f>
        <v>2</v>
      </c>
      <c r="H55" s="2">
        <v>1</v>
      </c>
      <c r="I55" s="2">
        <v>12</v>
      </c>
      <c r="J55" s="2">
        <v>0</v>
      </c>
      <c r="K55" s="2">
        <v>1</v>
      </c>
      <c r="L55" s="2">
        <v>14</v>
      </c>
      <c r="M55" s="2">
        <v>59</v>
      </c>
      <c r="N55" s="38">
        <v>29</v>
      </c>
      <c r="O55" s="3">
        <f t="shared" si="3"/>
        <v>179.29</v>
      </c>
      <c r="P55" s="3">
        <v>0</v>
      </c>
      <c r="Q55" s="3">
        <v>0</v>
      </c>
      <c r="R55" s="3">
        <v>2</v>
      </c>
      <c r="S55" s="3">
        <v>0</v>
      </c>
      <c r="T55" s="3">
        <v>2</v>
      </c>
      <c r="U55" s="2">
        <f t="shared" si="5"/>
        <v>4</v>
      </c>
      <c r="V55" s="4">
        <f t="shared" si="4"/>
        <v>183.29</v>
      </c>
      <c r="W55" s="23">
        <f>W54</f>
        <v>183.29</v>
      </c>
    </row>
    <row r="56" spans="1:23" ht="12.75">
      <c r="A56" s="14">
        <v>24</v>
      </c>
      <c r="B56" s="13" t="s">
        <v>68</v>
      </c>
      <c r="C56" s="10" t="s">
        <v>35</v>
      </c>
      <c r="D56" s="10">
        <v>1983</v>
      </c>
      <c r="E56" s="10" t="s">
        <v>13</v>
      </c>
      <c r="F56" s="10" t="s">
        <v>69</v>
      </c>
      <c r="G56" s="1">
        <f>IF(ISTEXT(B56),1," ")</f>
        <v>1</v>
      </c>
      <c r="H56" s="2">
        <v>0</v>
      </c>
      <c r="I56" s="2">
        <v>23</v>
      </c>
      <c r="J56" s="2">
        <v>0</v>
      </c>
      <c r="K56" s="2">
        <v>0</v>
      </c>
      <c r="L56" s="2">
        <v>26</v>
      </c>
      <c r="M56" s="2">
        <v>37</v>
      </c>
      <c r="N56" s="39">
        <v>44</v>
      </c>
      <c r="O56" s="3">
        <f t="shared" si="3"/>
        <v>217.44</v>
      </c>
      <c r="P56" s="3">
        <v>2</v>
      </c>
      <c r="Q56" s="3">
        <v>2</v>
      </c>
      <c r="R56" s="3">
        <v>0</v>
      </c>
      <c r="S56" s="3">
        <v>2</v>
      </c>
      <c r="T56" s="3">
        <v>0</v>
      </c>
      <c r="U56" s="2">
        <f t="shared" si="5"/>
        <v>6</v>
      </c>
      <c r="V56" s="4">
        <f t="shared" si="4"/>
        <v>223.44</v>
      </c>
      <c r="W56" s="20">
        <f>IF(AND(ISNUMBER(V56),ISNUMBER(V57)),MIN(V56:V57),IF(ISNUMBER(V56),V56,IF(ISNUMBER(V57),V57," ")))</f>
        <v>223.44</v>
      </c>
    </row>
    <row r="57" spans="1:23" ht="12.75">
      <c r="A57" s="14">
        <v>40</v>
      </c>
      <c r="B57" s="15" t="str">
        <f>B56</f>
        <v>Шабан Алексей</v>
      </c>
      <c r="C57" s="11"/>
      <c r="D57" s="11"/>
      <c r="E57" s="11"/>
      <c r="F57" s="11"/>
      <c r="G57" s="1">
        <f>IF(ISTEXT(B56),2," ")</f>
        <v>2</v>
      </c>
      <c r="H57" s="2">
        <v>1</v>
      </c>
      <c r="I57" s="2">
        <v>14</v>
      </c>
      <c r="J57" s="2">
        <v>0</v>
      </c>
      <c r="K57" s="2">
        <v>1</v>
      </c>
      <c r="L57" s="2">
        <v>17</v>
      </c>
      <c r="M57" s="2">
        <v>16</v>
      </c>
      <c r="N57" s="38">
        <v>92</v>
      </c>
      <c r="O57" s="3">
        <f t="shared" si="3"/>
        <v>196.92</v>
      </c>
      <c r="P57" s="3">
        <v>0</v>
      </c>
      <c r="Q57" s="3">
        <v>52</v>
      </c>
      <c r="R57" s="3">
        <v>4</v>
      </c>
      <c r="S57" s="3">
        <v>0</v>
      </c>
      <c r="T57" s="3">
        <v>52</v>
      </c>
      <c r="U57" s="2">
        <f t="shared" si="5"/>
        <v>108</v>
      </c>
      <c r="V57" s="4">
        <f t="shared" si="4"/>
        <v>304.91999999999996</v>
      </c>
      <c r="W57" s="23">
        <f>W56</f>
        <v>223.44</v>
      </c>
    </row>
    <row r="58" spans="1:23" ht="12.75">
      <c r="A58" s="14">
        <v>25</v>
      </c>
      <c r="B58" s="13" t="s">
        <v>73</v>
      </c>
      <c r="C58" s="10" t="s">
        <v>35</v>
      </c>
      <c r="D58" s="10">
        <v>1984</v>
      </c>
      <c r="E58" s="10" t="s">
        <v>13</v>
      </c>
      <c r="F58" s="10" t="s">
        <v>69</v>
      </c>
      <c r="G58" s="1">
        <f>IF(ISTEXT(B58),1," ")</f>
        <v>1</v>
      </c>
      <c r="H58" s="2">
        <v>0</v>
      </c>
      <c r="I58" s="2">
        <v>16</v>
      </c>
      <c r="J58" s="2">
        <v>0</v>
      </c>
      <c r="K58" s="2">
        <v>0</v>
      </c>
      <c r="L58" s="2">
        <v>19</v>
      </c>
      <c r="M58" s="2">
        <v>29</v>
      </c>
      <c r="N58" s="39">
        <v>92</v>
      </c>
      <c r="O58" s="3">
        <f t="shared" si="3"/>
        <v>209.92</v>
      </c>
      <c r="P58" s="3">
        <v>0</v>
      </c>
      <c r="Q58" s="3">
        <v>2</v>
      </c>
      <c r="R58" s="3">
        <v>0</v>
      </c>
      <c r="S58" s="3">
        <v>50</v>
      </c>
      <c r="T58" s="3">
        <v>102</v>
      </c>
      <c r="U58" s="2">
        <f t="shared" si="5"/>
        <v>154</v>
      </c>
      <c r="V58" s="4">
        <f t="shared" si="4"/>
        <v>363.91999999999996</v>
      </c>
      <c r="W58" s="20">
        <f>IF(AND(ISNUMBER(V58),ISNUMBER(V59)),MIN(V58:V59),IF(ISNUMBER(V58),V58,IF(ISNUMBER(V59),V59," ")))</f>
        <v>308.51</v>
      </c>
    </row>
    <row r="59" spans="1:23" ht="12.75">
      <c r="A59" s="14">
        <v>43</v>
      </c>
      <c r="B59" s="15" t="str">
        <f>B58</f>
        <v>Зингер Павел</v>
      </c>
      <c r="C59" s="11"/>
      <c r="D59" s="11"/>
      <c r="E59" s="11"/>
      <c r="F59" s="11"/>
      <c r="G59" s="1">
        <f>IF(ISTEXT(B58),2," ")</f>
        <v>2</v>
      </c>
      <c r="H59" s="2">
        <v>1</v>
      </c>
      <c r="I59" s="2">
        <v>7</v>
      </c>
      <c r="J59" s="2">
        <v>0</v>
      </c>
      <c r="K59" s="2">
        <v>1</v>
      </c>
      <c r="L59" s="2">
        <v>10</v>
      </c>
      <c r="M59" s="2">
        <v>18</v>
      </c>
      <c r="N59" s="38">
        <v>51</v>
      </c>
      <c r="O59" s="3">
        <f t="shared" si="3"/>
        <v>198.51</v>
      </c>
      <c r="P59" s="3">
        <v>50</v>
      </c>
      <c r="Q59" s="3">
        <v>2</v>
      </c>
      <c r="R59" s="3">
        <v>4</v>
      </c>
      <c r="S59" s="3">
        <v>0</v>
      </c>
      <c r="T59" s="3">
        <v>54</v>
      </c>
      <c r="U59" s="2">
        <f t="shared" si="5"/>
        <v>110</v>
      </c>
      <c r="V59" s="4">
        <f t="shared" si="4"/>
        <v>308.51</v>
      </c>
      <c r="W59" s="23">
        <f>W58</f>
        <v>308.51</v>
      </c>
    </row>
    <row r="60" spans="1:23" ht="12.75">
      <c r="A60" s="14">
        <v>26</v>
      </c>
      <c r="B60" s="13" t="s">
        <v>76</v>
      </c>
      <c r="C60" s="10" t="s">
        <v>35</v>
      </c>
      <c r="D60" s="10">
        <v>1977</v>
      </c>
      <c r="E60" s="10" t="s">
        <v>11</v>
      </c>
      <c r="F60" s="10" t="s">
        <v>61</v>
      </c>
      <c r="G60" s="1">
        <f>IF(ISTEXT(B60),1," ")</f>
        <v>1</v>
      </c>
      <c r="H60" s="2">
        <v>0</v>
      </c>
      <c r="I60" s="2">
        <v>13</v>
      </c>
      <c r="J60" s="2">
        <v>0</v>
      </c>
      <c r="K60" s="2">
        <v>0</v>
      </c>
      <c r="L60" s="2">
        <v>16</v>
      </c>
      <c r="M60" s="2">
        <v>50</v>
      </c>
      <c r="N60" s="39">
        <v>89</v>
      </c>
      <c r="O60" s="3">
        <f t="shared" si="3"/>
        <v>230.89</v>
      </c>
      <c r="P60" s="3">
        <v>0</v>
      </c>
      <c r="Q60" s="3">
        <v>2</v>
      </c>
      <c r="R60" s="3">
        <v>6</v>
      </c>
      <c r="S60" s="3">
        <v>52</v>
      </c>
      <c r="T60" s="3">
        <v>52</v>
      </c>
      <c r="U60" s="2">
        <f t="shared" si="5"/>
        <v>112</v>
      </c>
      <c r="V60" s="4">
        <f t="shared" si="4"/>
        <v>342.89</v>
      </c>
      <c r="W60" s="20">
        <f>IF(AND(ISNUMBER(V60),ISNUMBER(V61)),MIN(V60:V61),IF(ISNUMBER(V60),V60,IF(ISNUMBER(V61),V61," ")))</f>
        <v>342.89</v>
      </c>
    </row>
    <row r="61" spans="1:23" ht="12.75">
      <c r="A61" s="14">
        <v>25</v>
      </c>
      <c r="B61" s="15" t="str">
        <f>B60</f>
        <v>Соколовский Алексей</v>
      </c>
      <c r="C61" s="11"/>
      <c r="D61" s="11"/>
      <c r="E61" s="11"/>
      <c r="F61" s="11"/>
      <c r="G61" s="1">
        <f>IF(ISTEXT(B60),2," ")</f>
        <v>2</v>
      </c>
      <c r="H61" s="2">
        <v>1</v>
      </c>
      <c r="I61" s="2">
        <v>4</v>
      </c>
      <c r="J61" s="2">
        <v>0</v>
      </c>
      <c r="K61" s="2">
        <v>1</v>
      </c>
      <c r="L61" s="2">
        <v>7</v>
      </c>
      <c r="M61" s="2">
        <v>53</v>
      </c>
      <c r="N61" s="38">
        <v>94</v>
      </c>
      <c r="O61" s="3">
        <f t="shared" si="3"/>
        <v>233.94</v>
      </c>
      <c r="P61" s="3">
        <v>2</v>
      </c>
      <c r="Q61" s="3">
        <v>2</v>
      </c>
      <c r="R61" s="3">
        <v>102</v>
      </c>
      <c r="S61" s="3">
        <v>52</v>
      </c>
      <c r="T61" s="3">
        <v>2</v>
      </c>
      <c r="U61" s="2">
        <f t="shared" si="5"/>
        <v>160</v>
      </c>
      <c r="V61" s="4">
        <f t="shared" si="4"/>
        <v>393.94</v>
      </c>
      <c r="W61" s="23">
        <f>W60</f>
        <v>342.89</v>
      </c>
    </row>
    <row r="62" spans="1:23" s="74" customFormat="1" ht="12.75">
      <c r="A62" s="67">
        <v>27</v>
      </c>
      <c r="B62" s="68" t="s">
        <v>75</v>
      </c>
      <c r="C62" s="62">
        <v>2</v>
      </c>
      <c r="D62" s="62">
        <v>1995</v>
      </c>
      <c r="E62" s="62" t="s">
        <v>12</v>
      </c>
      <c r="F62" s="62" t="s">
        <v>33</v>
      </c>
      <c r="G62" s="1">
        <f>IF(ISTEXT(B62),1," ")</f>
        <v>1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39">
        <v>0</v>
      </c>
      <c r="O62" s="3" t="s">
        <v>95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2">
        <f t="shared" si="5"/>
        <v>0</v>
      </c>
      <c r="V62" s="4">
        <v>999</v>
      </c>
      <c r="W62" s="20">
        <v>999</v>
      </c>
    </row>
    <row r="63" spans="1:23" s="74" customFormat="1" ht="12.75">
      <c r="A63" s="67">
        <v>26</v>
      </c>
      <c r="B63" s="21" t="str">
        <f>B62</f>
        <v>Тамкович Александр</v>
      </c>
      <c r="C63" s="22"/>
      <c r="D63" s="22"/>
      <c r="E63" s="22"/>
      <c r="F63" s="22"/>
      <c r="G63" s="1">
        <f>IF(ISTEXT(B62),2," ")</f>
        <v>2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38">
        <v>0</v>
      </c>
      <c r="O63" s="3" t="s">
        <v>95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2">
        <f t="shared" si="5"/>
        <v>0</v>
      </c>
      <c r="V63" s="4">
        <v>999</v>
      </c>
      <c r="W63" s="23">
        <f>W62</f>
        <v>999</v>
      </c>
    </row>
    <row r="64" spans="1:23" s="74" customFormat="1" ht="12.75">
      <c r="A64" s="67">
        <v>28</v>
      </c>
      <c r="B64" s="68" t="s">
        <v>74</v>
      </c>
      <c r="C64" s="62" t="s">
        <v>35</v>
      </c>
      <c r="D64" s="62">
        <v>1969</v>
      </c>
      <c r="E64" s="62" t="s">
        <v>13</v>
      </c>
      <c r="F64" s="62" t="s">
        <v>69</v>
      </c>
      <c r="G64" s="1">
        <f>IF(ISTEXT(B64),1," ")</f>
        <v>1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39">
        <v>0</v>
      </c>
      <c r="O64" s="3" t="s">
        <v>95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2">
        <f t="shared" si="5"/>
        <v>0</v>
      </c>
      <c r="V64" s="4">
        <v>999</v>
      </c>
      <c r="W64" s="20">
        <v>999</v>
      </c>
    </row>
    <row r="65" spans="1:23" s="74" customFormat="1" ht="12.75">
      <c r="A65" s="67">
        <v>126</v>
      </c>
      <c r="B65" s="21" t="str">
        <f>B64</f>
        <v>Антонович Григорий</v>
      </c>
      <c r="C65" s="22"/>
      <c r="D65" s="22"/>
      <c r="E65" s="22"/>
      <c r="F65" s="22"/>
      <c r="G65" s="1">
        <f>IF(ISTEXT(B64),2," ")</f>
        <v>2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38">
        <v>0</v>
      </c>
      <c r="O65" s="3" t="s">
        <v>95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2">
        <f t="shared" si="5"/>
        <v>0</v>
      </c>
      <c r="V65" s="4">
        <v>999</v>
      </c>
      <c r="W65" s="23">
        <f>W64</f>
        <v>999</v>
      </c>
    </row>
    <row r="66" spans="1:23" s="74" customFormat="1" ht="12.75">
      <c r="A66" s="67">
        <v>29</v>
      </c>
      <c r="B66" s="68" t="s">
        <v>70</v>
      </c>
      <c r="C66" s="62" t="s">
        <v>32</v>
      </c>
      <c r="D66" s="62">
        <v>1958</v>
      </c>
      <c r="E66" s="62" t="s">
        <v>13</v>
      </c>
      <c r="F66" s="62" t="s">
        <v>77</v>
      </c>
      <c r="G66" s="1">
        <f>IF(ISTEXT(B66),1," ")</f>
        <v>1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39">
        <v>0</v>
      </c>
      <c r="O66" s="3" t="s">
        <v>95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2">
        <f t="shared" si="5"/>
        <v>0</v>
      </c>
      <c r="V66" s="4">
        <v>999</v>
      </c>
      <c r="W66" s="20">
        <v>999</v>
      </c>
    </row>
    <row r="67" spans="1:23" s="74" customFormat="1" ht="12.75">
      <c r="A67" s="67">
        <v>173</v>
      </c>
      <c r="B67" s="21" t="str">
        <f>B66</f>
        <v>Новиков Александр</v>
      </c>
      <c r="C67" s="22"/>
      <c r="D67" s="22"/>
      <c r="E67" s="22"/>
      <c r="F67" s="22"/>
      <c r="G67" s="1">
        <f>IF(ISTEXT(B66),2," ")</f>
        <v>2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38">
        <v>0</v>
      </c>
      <c r="O67" s="3" t="s">
        <v>95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2">
        <f t="shared" si="5"/>
        <v>0</v>
      </c>
      <c r="V67" s="4">
        <v>999</v>
      </c>
      <c r="W67" s="23">
        <f>W66</f>
        <v>999</v>
      </c>
    </row>
    <row r="68" spans="1:23" ht="12.75">
      <c r="A68" s="25"/>
      <c r="B68" s="26"/>
      <c r="C68" s="27"/>
      <c r="D68" s="27"/>
      <c r="E68" s="27"/>
      <c r="F68" s="27"/>
      <c r="G68" s="28"/>
      <c r="H68" s="29"/>
      <c r="I68" s="29"/>
      <c r="J68" s="29"/>
      <c r="K68" s="29"/>
      <c r="L68" s="29"/>
      <c r="M68" s="29"/>
      <c r="N68" s="29"/>
      <c r="O68" s="30"/>
      <c r="P68" s="30"/>
      <c r="Q68" s="30"/>
      <c r="R68" s="30"/>
      <c r="S68" s="30"/>
      <c r="T68" s="30"/>
      <c r="U68" s="29"/>
      <c r="V68" s="30"/>
      <c r="W68" s="31"/>
    </row>
    <row r="69" spans="2:3" ht="13.5" thickBot="1">
      <c r="B69" s="17" t="s">
        <v>93</v>
      </c>
      <c r="C69" s="9" t="s">
        <v>57</v>
      </c>
    </row>
    <row r="70" spans="1:23" ht="12.75" customHeight="1">
      <c r="A70" s="52"/>
      <c r="B70" s="79" t="s">
        <v>49</v>
      </c>
      <c r="C70" s="87" t="s">
        <v>26</v>
      </c>
      <c r="D70" s="89" t="s">
        <v>27</v>
      </c>
      <c r="E70" s="53"/>
      <c r="F70" s="54"/>
      <c r="G70" s="91" t="s">
        <v>0</v>
      </c>
      <c r="H70" s="86" t="s">
        <v>1</v>
      </c>
      <c r="I70" s="86"/>
      <c r="J70" s="86"/>
      <c r="K70" s="86" t="s">
        <v>2</v>
      </c>
      <c r="L70" s="86"/>
      <c r="M70" s="86"/>
      <c r="N70" s="86"/>
      <c r="O70" s="77" t="s">
        <v>3</v>
      </c>
      <c r="P70" s="55">
        <v>1</v>
      </c>
      <c r="Q70" s="55">
        <v>2</v>
      </c>
      <c r="R70" s="55">
        <v>3</v>
      </c>
      <c r="S70" s="55">
        <v>4</v>
      </c>
      <c r="T70" s="55">
        <v>5</v>
      </c>
      <c r="U70" s="79" t="s">
        <v>38</v>
      </c>
      <c r="V70" s="79" t="s">
        <v>4</v>
      </c>
      <c r="W70" s="81" t="s">
        <v>5</v>
      </c>
    </row>
    <row r="71" spans="1:23" ht="39" customHeight="1" thickBot="1">
      <c r="A71" s="56" t="s">
        <v>6</v>
      </c>
      <c r="B71" s="80"/>
      <c r="C71" s="88"/>
      <c r="D71" s="90"/>
      <c r="E71" s="57" t="s">
        <v>28</v>
      </c>
      <c r="F71" s="58" t="s">
        <v>29</v>
      </c>
      <c r="G71" s="92"/>
      <c r="H71" s="60" t="s">
        <v>7</v>
      </c>
      <c r="I71" s="61" t="s">
        <v>8</v>
      </c>
      <c r="J71" s="59" t="s">
        <v>9</v>
      </c>
      <c r="K71" s="60" t="s">
        <v>7</v>
      </c>
      <c r="L71" s="61" t="s">
        <v>8</v>
      </c>
      <c r="M71" s="61" t="s">
        <v>9</v>
      </c>
      <c r="N71" s="59" t="s">
        <v>10</v>
      </c>
      <c r="O71" s="78"/>
      <c r="P71" s="83" t="s">
        <v>80</v>
      </c>
      <c r="Q71" s="84"/>
      <c r="R71" s="84"/>
      <c r="S71" s="84"/>
      <c r="T71" s="85"/>
      <c r="U71" s="80"/>
      <c r="V71" s="80"/>
      <c r="W71" s="82"/>
    </row>
    <row r="72" spans="1:23" ht="12.75">
      <c r="A72" s="12">
        <v>1</v>
      </c>
      <c r="B72" s="18" t="s">
        <v>50</v>
      </c>
      <c r="C72" s="19" t="s">
        <v>30</v>
      </c>
      <c r="D72" s="19">
        <v>1987</v>
      </c>
      <c r="E72" s="19" t="s">
        <v>13</v>
      </c>
      <c r="F72" s="19" t="s">
        <v>31</v>
      </c>
      <c r="G72" s="1">
        <f>IF(ISTEXT(B72),1," ")</f>
        <v>1</v>
      </c>
      <c r="H72" s="2">
        <v>0</v>
      </c>
      <c r="I72" s="2">
        <v>48</v>
      </c>
      <c r="J72" s="2">
        <v>0</v>
      </c>
      <c r="K72" s="2">
        <v>0</v>
      </c>
      <c r="L72" s="2">
        <v>49</v>
      </c>
      <c r="M72" s="2">
        <v>58</v>
      </c>
      <c r="N72" s="39">
        <v>70</v>
      </c>
      <c r="O72" s="3">
        <f aca="true" t="shared" si="6" ref="O72:O83">IF(AND(ISNUMBER(I72),ISNUMBER(L72)),(K72-H72)*60^2+(L72-I72)*60+(M72-J72)+(N72)/100," ")</f>
        <v>118.7</v>
      </c>
      <c r="P72" s="3">
        <v>0</v>
      </c>
      <c r="Q72" s="3">
        <v>0</v>
      </c>
      <c r="R72" s="3">
        <v>0</v>
      </c>
      <c r="S72" s="3">
        <v>0</v>
      </c>
      <c r="T72" s="3">
        <v>2</v>
      </c>
      <c r="U72" s="2">
        <f aca="true" t="shared" si="7" ref="U72:U87">T72+S72+R72+Q72+P72</f>
        <v>2</v>
      </c>
      <c r="V72" s="4">
        <f aca="true" t="shared" si="8" ref="V72:V83">IF(ISNUMBER(O72),O72+U72," ")</f>
        <v>120.7</v>
      </c>
      <c r="W72" s="20">
        <f>IF(AND(ISNUMBER(V72),ISNUMBER(V73)),MIN(V72:V73),IF(ISNUMBER(V72),V72,IF(ISNUMBER(V73),V73," ")))</f>
        <v>120.7</v>
      </c>
    </row>
    <row r="73" spans="1:23" ht="12.75">
      <c r="A73" s="12">
        <v>324</v>
      </c>
      <c r="B73" s="21" t="str">
        <f>B72</f>
        <v>Третьяк Виктор</v>
      </c>
      <c r="C73" s="22"/>
      <c r="D73" s="22"/>
      <c r="E73" s="22"/>
      <c r="F73" s="22"/>
      <c r="G73" s="1">
        <f>IF(ISTEXT(B72),2," ")</f>
        <v>2</v>
      </c>
      <c r="H73" s="2">
        <v>1</v>
      </c>
      <c r="I73" s="2">
        <v>39</v>
      </c>
      <c r="J73" s="2">
        <v>0</v>
      </c>
      <c r="K73" s="2">
        <v>1</v>
      </c>
      <c r="L73" s="2">
        <v>41</v>
      </c>
      <c r="M73" s="2">
        <v>4</v>
      </c>
      <c r="N73" s="38">
        <v>44</v>
      </c>
      <c r="O73" s="3">
        <f t="shared" si="6"/>
        <v>124.44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2">
        <f t="shared" si="7"/>
        <v>0</v>
      </c>
      <c r="V73" s="4">
        <f t="shared" si="8"/>
        <v>124.44</v>
      </c>
      <c r="W73" s="23">
        <f>W72</f>
        <v>120.7</v>
      </c>
    </row>
    <row r="74" spans="1:23" ht="12.75">
      <c r="A74" s="12">
        <v>2</v>
      </c>
      <c r="B74" s="18" t="s">
        <v>51</v>
      </c>
      <c r="C74" s="19" t="s">
        <v>30</v>
      </c>
      <c r="D74" s="19">
        <v>1980</v>
      </c>
      <c r="E74" s="19" t="s">
        <v>13</v>
      </c>
      <c r="F74" s="19" t="s">
        <v>37</v>
      </c>
      <c r="G74" s="1">
        <f>IF(ISTEXT(B74),1," ")</f>
        <v>1</v>
      </c>
      <c r="H74" s="2">
        <v>0</v>
      </c>
      <c r="I74" s="2">
        <v>46</v>
      </c>
      <c r="J74" s="2">
        <v>0</v>
      </c>
      <c r="K74" s="2">
        <v>0</v>
      </c>
      <c r="L74" s="2">
        <v>48</v>
      </c>
      <c r="M74" s="2">
        <v>5</v>
      </c>
      <c r="N74" s="39">
        <v>16</v>
      </c>
      <c r="O74" s="3">
        <f t="shared" si="6"/>
        <v>125.16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2">
        <f t="shared" si="7"/>
        <v>0</v>
      </c>
      <c r="V74" s="4">
        <f t="shared" si="8"/>
        <v>125.16</v>
      </c>
      <c r="W74" s="20">
        <f>IF(AND(ISNUMBER(V74),ISNUMBER(V75)),MIN(V74:V75),IF(ISNUMBER(V74),V74,IF(ISNUMBER(V75),V75," ")))</f>
        <v>125.16</v>
      </c>
    </row>
    <row r="75" spans="1:23" ht="12.75">
      <c r="A75" s="12">
        <v>145</v>
      </c>
      <c r="B75" s="21" t="str">
        <f>B74</f>
        <v>Головаченко Денис</v>
      </c>
      <c r="C75" s="22"/>
      <c r="D75" s="22"/>
      <c r="E75" s="22"/>
      <c r="F75" s="22"/>
      <c r="G75" s="1">
        <f>IF(ISTEXT(B74),2," ")</f>
        <v>2</v>
      </c>
      <c r="H75" s="2">
        <v>1</v>
      </c>
      <c r="I75" s="2">
        <v>37</v>
      </c>
      <c r="J75" s="2">
        <v>0</v>
      </c>
      <c r="K75" s="2">
        <v>1</v>
      </c>
      <c r="L75" s="2">
        <v>39</v>
      </c>
      <c r="M75" s="2">
        <v>5</v>
      </c>
      <c r="N75" s="38">
        <v>60</v>
      </c>
      <c r="O75" s="3">
        <f t="shared" si="6"/>
        <v>125.6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2">
        <f t="shared" si="7"/>
        <v>0</v>
      </c>
      <c r="V75" s="4">
        <f t="shared" si="8"/>
        <v>125.6</v>
      </c>
      <c r="W75" s="23">
        <f>W74</f>
        <v>125.16</v>
      </c>
    </row>
    <row r="76" spans="1:23" ht="12.75">
      <c r="A76" s="12">
        <v>3</v>
      </c>
      <c r="B76" s="18" t="s">
        <v>52</v>
      </c>
      <c r="C76" s="19" t="s">
        <v>30</v>
      </c>
      <c r="D76" s="19">
        <v>1965</v>
      </c>
      <c r="E76" s="19" t="s">
        <v>13</v>
      </c>
      <c r="F76" s="19" t="s">
        <v>36</v>
      </c>
      <c r="G76" s="1">
        <f>IF(ISTEXT(B76),1," ")</f>
        <v>1</v>
      </c>
      <c r="H76" s="2">
        <v>0</v>
      </c>
      <c r="I76" s="2">
        <v>47</v>
      </c>
      <c r="J76" s="2">
        <v>0</v>
      </c>
      <c r="K76" s="2">
        <v>0</v>
      </c>
      <c r="L76" s="2">
        <v>49</v>
      </c>
      <c r="M76" s="2">
        <v>11</v>
      </c>
      <c r="N76" s="39">
        <v>94</v>
      </c>
      <c r="O76" s="3">
        <f t="shared" si="6"/>
        <v>131.94</v>
      </c>
      <c r="P76" s="3">
        <v>2</v>
      </c>
      <c r="Q76" s="3">
        <v>50</v>
      </c>
      <c r="R76" s="3">
        <v>0</v>
      </c>
      <c r="S76" s="3">
        <v>0</v>
      </c>
      <c r="T76" s="3">
        <v>50</v>
      </c>
      <c r="U76" s="2">
        <f t="shared" si="7"/>
        <v>102</v>
      </c>
      <c r="V76" s="4">
        <f t="shared" si="8"/>
        <v>233.94</v>
      </c>
      <c r="W76" s="20">
        <f>IF(AND(ISNUMBER(V76),ISNUMBER(V77)),MIN(V76:V77),IF(ISNUMBER(V76),V76,IF(ISNUMBER(V77),V77," ")))</f>
        <v>136.11</v>
      </c>
    </row>
    <row r="77" spans="1:23" ht="12.75">
      <c r="A77" s="12">
        <v>125</v>
      </c>
      <c r="B77" s="21" t="str">
        <f>B76</f>
        <v>Быкадоров Владимир</v>
      </c>
      <c r="C77" s="22"/>
      <c r="D77" s="22"/>
      <c r="E77" s="22"/>
      <c r="F77" s="22"/>
      <c r="G77" s="1">
        <f>IF(ISTEXT(B76),2," ")</f>
        <v>2</v>
      </c>
      <c r="H77" s="2">
        <v>1</v>
      </c>
      <c r="I77" s="2">
        <v>38</v>
      </c>
      <c r="J77" s="2">
        <v>0</v>
      </c>
      <c r="K77" s="2">
        <v>1</v>
      </c>
      <c r="L77" s="2">
        <v>40</v>
      </c>
      <c r="M77" s="2">
        <v>16</v>
      </c>
      <c r="N77" s="38">
        <v>11</v>
      </c>
      <c r="O77" s="3">
        <f t="shared" si="6"/>
        <v>136.11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2">
        <f t="shared" si="7"/>
        <v>0</v>
      </c>
      <c r="V77" s="4">
        <f t="shared" si="8"/>
        <v>136.11</v>
      </c>
      <c r="W77" s="23">
        <f>W76</f>
        <v>136.11</v>
      </c>
    </row>
    <row r="78" spans="1:23" ht="12.75">
      <c r="A78" s="12">
        <v>4</v>
      </c>
      <c r="B78" s="18" t="s">
        <v>54</v>
      </c>
      <c r="C78" s="19" t="s">
        <v>32</v>
      </c>
      <c r="D78" s="19">
        <v>1992</v>
      </c>
      <c r="E78" s="19" t="s">
        <v>13</v>
      </c>
      <c r="F78" s="19" t="s">
        <v>37</v>
      </c>
      <c r="G78" s="1">
        <f>IF(ISTEXT(B78),1," ")</f>
        <v>1</v>
      </c>
      <c r="H78" s="2">
        <v>0</v>
      </c>
      <c r="I78" s="2">
        <v>44</v>
      </c>
      <c r="J78" s="2">
        <v>0</v>
      </c>
      <c r="K78" s="2">
        <v>0</v>
      </c>
      <c r="L78" s="2">
        <v>46</v>
      </c>
      <c r="M78" s="2">
        <v>28</v>
      </c>
      <c r="N78" s="39">
        <v>63</v>
      </c>
      <c r="O78" s="3">
        <f t="shared" si="6"/>
        <v>148.63</v>
      </c>
      <c r="P78" s="3">
        <v>0</v>
      </c>
      <c r="Q78" s="3">
        <v>2</v>
      </c>
      <c r="R78" s="3">
        <v>0</v>
      </c>
      <c r="S78" s="3">
        <v>0</v>
      </c>
      <c r="T78" s="3">
        <v>50</v>
      </c>
      <c r="U78" s="2">
        <f t="shared" si="7"/>
        <v>52</v>
      </c>
      <c r="V78" s="4">
        <f t="shared" si="8"/>
        <v>200.63</v>
      </c>
      <c r="W78" s="20">
        <f>IF(AND(ISNUMBER(V78),ISNUMBER(V79)),MIN(V78:V79),IF(ISNUMBER(V78),V78,IF(ISNUMBER(V79),V79," ")))</f>
        <v>143.32</v>
      </c>
    </row>
    <row r="79" spans="1:23" ht="12.75">
      <c r="A79" s="12">
        <v>64</v>
      </c>
      <c r="B79" s="21" t="str">
        <f>B78</f>
        <v>Гецман Антон</v>
      </c>
      <c r="C79" s="22"/>
      <c r="D79" s="22"/>
      <c r="E79" s="22"/>
      <c r="F79" s="22"/>
      <c r="G79" s="1">
        <f>IF(ISTEXT(B78),2," ")</f>
        <v>2</v>
      </c>
      <c r="H79" s="2">
        <v>1</v>
      </c>
      <c r="I79" s="2">
        <v>35</v>
      </c>
      <c r="J79" s="2">
        <v>0</v>
      </c>
      <c r="K79" s="2">
        <v>1</v>
      </c>
      <c r="L79" s="2">
        <v>37</v>
      </c>
      <c r="M79" s="2">
        <v>23</v>
      </c>
      <c r="N79" s="38">
        <v>32</v>
      </c>
      <c r="O79" s="3">
        <f t="shared" si="6"/>
        <v>143.32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2">
        <f t="shared" si="7"/>
        <v>0</v>
      </c>
      <c r="V79" s="4">
        <f t="shared" si="8"/>
        <v>143.32</v>
      </c>
      <c r="W79" s="23">
        <f>W78</f>
        <v>143.32</v>
      </c>
    </row>
    <row r="80" spans="1:23" ht="12.75">
      <c r="A80" s="12">
        <v>5</v>
      </c>
      <c r="B80" s="18" t="s">
        <v>55</v>
      </c>
      <c r="C80" s="19" t="s">
        <v>30</v>
      </c>
      <c r="D80" s="19">
        <v>1987</v>
      </c>
      <c r="E80" s="19" t="s">
        <v>13</v>
      </c>
      <c r="F80" s="19" t="s">
        <v>37</v>
      </c>
      <c r="G80" s="1">
        <f>IF(ISTEXT(B80),1," ")</f>
        <v>1</v>
      </c>
      <c r="H80" s="2">
        <v>0</v>
      </c>
      <c r="I80" s="2">
        <v>43</v>
      </c>
      <c r="J80" s="2">
        <v>0</v>
      </c>
      <c r="K80" s="2">
        <v>0</v>
      </c>
      <c r="L80" s="2">
        <v>45</v>
      </c>
      <c r="M80" s="2">
        <v>20</v>
      </c>
      <c r="N80" s="39">
        <v>10</v>
      </c>
      <c r="O80" s="3">
        <f t="shared" si="6"/>
        <v>140.1</v>
      </c>
      <c r="P80" s="3">
        <v>2</v>
      </c>
      <c r="Q80" s="3">
        <v>0</v>
      </c>
      <c r="R80" s="3">
        <v>0</v>
      </c>
      <c r="S80" s="3">
        <v>0</v>
      </c>
      <c r="T80" s="3">
        <v>2</v>
      </c>
      <c r="U80" s="2">
        <f t="shared" si="7"/>
        <v>4</v>
      </c>
      <c r="V80" s="4">
        <f t="shared" si="8"/>
        <v>144.1</v>
      </c>
      <c r="W80" s="20">
        <f>IF(AND(ISNUMBER(V80),ISNUMBER(V81)),MIN(V80:V81),IF(ISNUMBER(V80),V80,IF(ISNUMBER(V81),V81," ")))</f>
        <v>144.1</v>
      </c>
    </row>
    <row r="81" spans="1:23" ht="12.75">
      <c r="A81" s="12">
        <v>12</v>
      </c>
      <c r="B81" s="21" t="str">
        <f>B80</f>
        <v>Гуринович Сергей</v>
      </c>
      <c r="C81" s="22"/>
      <c r="D81" s="22"/>
      <c r="E81" s="22"/>
      <c r="F81" s="22"/>
      <c r="G81" s="1">
        <f>IF(ISTEXT(B80),2," ")</f>
        <v>2</v>
      </c>
      <c r="H81" s="2">
        <v>1</v>
      </c>
      <c r="I81" s="2">
        <v>34</v>
      </c>
      <c r="J81" s="2">
        <v>0</v>
      </c>
      <c r="K81" s="2">
        <v>1</v>
      </c>
      <c r="L81" s="2">
        <v>36</v>
      </c>
      <c r="M81" s="2">
        <v>22</v>
      </c>
      <c r="N81" s="38">
        <v>22</v>
      </c>
      <c r="O81" s="3">
        <f t="shared" si="6"/>
        <v>142.22</v>
      </c>
      <c r="P81" s="3">
        <v>0</v>
      </c>
      <c r="Q81" s="3">
        <v>0</v>
      </c>
      <c r="R81" s="3">
        <v>0</v>
      </c>
      <c r="S81" s="3">
        <v>2</v>
      </c>
      <c r="T81" s="3">
        <v>4</v>
      </c>
      <c r="U81" s="2">
        <f t="shared" si="7"/>
        <v>6</v>
      </c>
      <c r="V81" s="4">
        <f t="shared" si="8"/>
        <v>148.22</v>
      </c>
      <c r="W81" s="23">
        <f>W80</f>
        <v>144.1</v>
      </c>
    </row>
    <row r="82" spans="1:23" ht="12.75">
      <c r="A82" s="12">
        <v>6</v>
      </c>
      <c r="B82" s="18" t="s">
        <v>53</v>
      </c>
      <c r="C82" s="19" t="s">
        <v>32</v>
      </c>
      <c r="D82" s="19">
        <v>1993</v>
      </c>
      <c r="E82" s="19" t="s">
        <v>13</v>
      </c>
      <c r="F82" s="19" t="s">
        <v>37</v>
      </c>
      <c r="G82" s="1">
        <f>IF(ISTEXT(B82),1," ")</f>
        <v>1</v>
      </c>
      <c r="H82" s="2">
        <v>0</v>
      </c>
      <c r="I82" s="2">
        <v>45</v>
      </c>
      <c r="J82" s="2">
        <v>0</v>
      </c>
      <c r="K82" s="2">
        <v>0</v>
      </c>
      <c r="L82" s="2">
        <v>47</v>
      </c>
      <c r="M82" s="2">
        <v>24</v>
      </c>
      <c r="N82" s="39">
        <v>41</v>
      </c>
      <c r="O82" s="3">
        <f t="shared" si="6"/>
        <v>144.41</v>
      </c>
      <c r="P82" s="3">
        <v>0</v>
      </c>
      <c r="Q82" s="3">
        <v>0</v>
      </c>
      <c r="R82" s="3">
        <v>0</v>
      </c>
      <c r="S82" s="3">
        <v>0</v>
      </c>
      <c r="T82" s="3">
        <v>2</v>
      </c>
      <c r="U82" s="2">
        <f t="shared" si="7"/>
        <v>2</v>
      </c>
      <c r="V82" s="4">
        <f t="shared" si="8"/>
        <v>146.41</v>
      </c>
      <c r="W82" s="20">
        <f>IF(AND(ISNUMBER(V82),ISNUMBER(V83)),MIN(V82:V83),IF(ISNUMBER(V82),V82,IF(ISNUMBER(V83),V83," ")))</f>
        <v>146.41</v>
      </c>
    </row>
    <row r="83" spans="1:23" ht="12.75">
      <c r="A83" s="12">
        <v>131</v>
      </c>
      <c r="B83" s="21" t="str">
        <f>B82</f>
        <v>Глаз Дмитрий</v>
      </c>
      <c r="C83" s="24"/>
      <c r="D83" s="24"/>
      <c r="E83" s="24"/>
      <c r="F83" s="24"/>
      <c r="G83" s="1">
        <f>IF(ISTEXT(B82),2," ")</f>
        <v>2</v>
      </c>
      <c r="H83" s="2">
        <v>1</v>
      </c>
      <c r="I83" s="2">
        <v>36</v>
      </c>
      <c r="J83" s="2">
        <v>0</v>
      </c>
      <c r="K83" s="2">
        <v>1</v>
      </c>
      <c r="L83" s="2">
        <v>38</v>
      </c>
      <c r="M83" s="2">
        <v>29</v>
      </c>
      <c r="N83" s="38">
        <v>51</v>
      </c>
      <c r="O83" s="3">
        <f t="shared" si="6"/>
        <v>149.51</v>
      </c>
      <c r="P83" s="3">
        <v>0</v>
      </c>
      <c r="Q83" s="3">
        <v>0</v>
      </c>
      <c r="R83" s="3">
        <v>0</v>
      </c>
      <c r="S83" s="3">
        <v>0</v>
      </c>
      <c r="T83" s="3">
        <v>50</v>
      </c>
      <c r="U83" s="2">
        <f t="shared" si="7"/>
        <v>50</v>
      </c>
      <c r="V83" s="4">
        <f t="shared" si="8"/>
        <v>199.51</v>
      </c>
      <c r="W83" s="23">
        <f>W82</f>
        <v>146.41</v>
      </c>
    </row>
    <row r="84" spans="1:23" s="74" customFormat="1" ht="12.75">
      <c r="A84" s="76">
        <v>7</v>
      </c>
      <c r="B84" s="18" t="s">
        <v>78</v>
      </c>
      <c r="C84" s="19" t="s">
        <v>35</v>
      </c>
      <c r="D84" s="19">
        <v>1995</v>
      </c>
      <c r="E84" s="19" t="s">
        <v>12</v>
      </c>
      <c r="F84" s="19" t="s">
        <v>33</v>
      </c>
      <c r="G84" s="1">
        <f>IF(ISTEXT(B84),1," ")</f>
        <v>1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39">
        <v>0</v>
      </c>
      <c r="O84" s="3" t="s">
        <v>95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2">
        <f t="shared" si="7"/>
        <v>0</v>
      </c>
      <c r="V84" s="4">
        <v>999</v>
      </c>
      <c r="W84" s="20">
        <v>999</v>
      </c>
    </row>
    <row r="85" spans="1:23" s="74" customFormat="1" ht="12.75">
      <c r="A85" s="76">
        <v>94</v>
      </c>
      <c r="B85" s="21" t="str">
        <f>B84</f>
        <v>Каптуров Александр</v>
      </c>
      <c r="C85" s="22"/>
      <c r="D85" s="22"/>
      <c r="E85" s="22"/>
      <c r="F85" s="22"/>
      <c r="G85" s="1">
        <f>IF(ISTEXT(B84),2," ")</f>
        <v>2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38">
        <v>0</v>
      </c>
      <c r="O85" s="3" t="s">
        <v>95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2">
        <f t="shared" si="7"/>
        <v>0</v>
      </c>
      <c r="V85" s="4">
        <v>999</v>
      </c>
      <c r="W85" s="23">
        <f>W84</f>
        <v>999</v>
      </c>
    </row>
    <row r="86" spans="1:23" s="74" customFormat="1" ht="12.75">
      <c r="A86" s="76">
        <v>8</v>
      </c>
      <c r="B86" s="18" t="s">
        <v>56</v>
      </c>
      <c r="C86" s="19" t="s">
        <v>32</v>
      </c>
      <c r="D86" s="19">
        <v>1994</v>
      </c>
      <c r="E86" s="19" t="s">
        <v>12</v>
      </c>
      <c r="F86" s="19" t="s">
        <v>33</v>
      </c>
      <c r="G86" s="1">
        <f>IF(ISTEXT(B86),1," ")</f>
        <v>1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39">
        <v>0</v>
      </c>
      <c r="O86" s="3" t="s">
        <v>95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2">
        <f t="shared" si="7"/>
        <v>0</v>
      </c>
      <c r="V86" s="4">
        <v>999</v>
      </c>
      <c r="W86" s="20">
        <v>999</v>
      </c>
    </row>
    <row r="87" spans="1:23" s="74" customFormat="1" ht="12.75">
      <c r="A87" s="76">
        <v>19</v>
      </c>
      <c r="B87" s="21" t="str">
        <f>B86</f>
        <v>Вевер Александр</v>
      </c>
      <c r="C87" s="22"/>
      <c r="D87" s="22"/>
      <c r="E87" s="22"/>
      <c r="F87" s="22"/>
      <c r="G87" s="1">
        <f>IF(ISTEXT(B86),2," ")</f>
        <v>2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38">
        <v>0</v>
      </c>
      <c r="O87" s="3" t="s">
        <v>95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2">
        <f t="shared" si="7"/>
        <v>0</v>
      </c>
      <c r="V87" s="4">
        <v>999</v>
      </c>
      <c r="W87" s="23">
        <f>W86</f>
        <v>999</v>
      </c>
    </row>
    <row r="88" spans="1:23" ht="12.75">
      <c r="A88" s="25"/>
      <c r="B88" s="37"/>
      <c r="C88" s="46"/>
      <c r="D88" s="46"/>
      <c r="E88" s="46"/>
      <c r="F88" s="46"/>
      <c r="G88" s="28"/>
      <c r="H88" s="29"/>
      <c r="I88" s="29"/>
      <c r="J88" s="29"/>
      <c r="K88" s="29"/>
      <c r="L88" s="29"/>
      <c r="M88" s="29"/>
      <c r="N88" s="29"/>
      <c r="O88" s="30"/>
      <c r="P88" s="30"/>
      <c r="Q88" s="30"/>
      <c r="R88" s="30"/>
      <c r="S88" s="30"/>
      <c r="T88" s="30"/>
      <c r="U88" s="29"/>
      <c r="V88" s="30"/>
      <c r="W88" s="31"/>
    </row>
    <row r="90" spans="2:3" ht="13.5" thickBot="1">
      <c r="B90" s="17" t="s">
        <v>93</v>
      </c>
      <c r="C90" s="9" t="s">
        <v>62</v>
      </c>
    </row>
    <row r="91" spans="1:23" ht="12.75" customHeight="1">
      <c r="A91" s="52"/>
      <c r="B91" s="79" t="s">
        <v>49</v>
      </c>
      <c r="C91" s="87" t="s">
        <v>26</v>
      </c>
      <c r="D91" s="89" t="s">
        <v>27</v>
      </c>
      <c r="E91" s="53"/>
      <c r="F91" s="54"/>
      <c r="G91" s="91" t="s">
        <v>0</v>
      </c>
      <c r="H91" s="86" t="s">
        <v>1</v>
      </c>
      <c r="I91" s="86"/>
      <c r="J91" s="86"/>
      <c r="K91" s="86" t="s">
        <v>2</v>
      </c>
      <c r="L91" s="86"/>
      <c r="M91" s="86"/>
      <c r="N91" s="86"/>
      <c r="O91" s="77" t="s">
        <v>3</v>
      </c>
      <c r="P91" s="55">
        <v>1</v>
      </c>
      <c r="Q91" s="55">
        <v>2</v>
      </c>
      <c r="R91" s="55">
        <v>3</v>
      </c>
      <c r="S91" s="55">
        <v>4</v>
      </c>
      <c r="T91" s="55">
        <v>5</v>
      </c>
      <c r="U91" s="79" t="s">
        <v>38</v>
      </c>
      <c r="V91" s="79" t="s">
        <v>4</v>
      </c>
      <c r="W91" s="81" t="s">
        <v>5</v>
      </c>
    </row>
    <row r="92" spans="1:23" ht="39" customHeight="1" thickBot="1">
      <c r="A92" s="56" t="s">
        <v>6</v>
      </c>
      <c r="B92" s="80"/>
      <c r="C92" s="88"/>
      <c r="D92" s="90"/>
      <c r="E92" s="57" t="s">
        <v>28</v>
      </c>
      <c r="F92" s="58" t="s">
        <v>29</v>
      </c>
      <c r="G92" s="92"/>
      <c r="H92" s="60" t="s">
        <v>7</v>
      </c>
      <c r="I92" s="61" t="s">
        <v>8</v>
      </c>
      <c r="J92" s="59" t="s">
        <v>9</v>
      </c>
      <c r="K92" s="60" t="s">
        <v>7</v>
      </c>
      <c r="L92" s="61" t="s">
        <v>8</v>
      </c>
      <c r="M92" s="61" t="s">
        <v>9</v>
      </c>
      <c r="N92" s="59" t="s">
        <v>10</v>
      </c>
      <c r="O92" s="78"/>
      <c r="P92" s="83" t="s">
        <v>80</v>
      </c>
      <c r="Q92" s="84"/>
      <c r="R92" s="84"/>
      <c r="S92" s="84"/>
      <c r="T92" s="85"/>
      <c r="U92" s="80"/>
      <c r="V92" s="80"/>
      <c r="W92" s="82"/>
    </row>
    <row r="93" spans="1:23" ht="12.75">
      <c r="A93" s="32">
        <v>1</v>
      </c>
      <c r="B93" s="13" t="s">
        <v>58</v>
      </c>
      <c r="C93" s="10" t="s">
        <v>30</v>
      </c>
      <c r="D93" s="10">
        <v>1986</v>
      </c>
      <c r="E93" s="10" t="s">
        <v>13</v>
      </c>
      <c r="F93" s="63" t="s">
        <v>31</v>
      </c>
      <c r="G93" s="1">
        <f>IF(ISTEXT(B93),1," ")</f>
        <v>1</v>
      </c>
      <c r="H93" s="2">
        <v>0</v>
      </c>
      <c r="I93" s="2">
        <v>57</v>
      </c>
      <c r="J93" s="2">
        <v>0</v>
      </c>
      <c r="K93" s="2">
        <v>0</v>
      </c>
      <c r="L93" s="2">
        <v>59</v>
      </c>
      <c r="M93" s="2">
        <v>15</v>
      </c>
      <c r="N93" s="39">
        <v>1</v>
      </c>
      <c r="O93" s="3">
        <f aca="true" t="shared" si="9" ref="O93:O101">IF(AND(ISNUMBER(I93),ISNUMBER(L93)),(K93-H93)*60^2+(L93-I93)*60+(M93-J93)+(N93)/100," ")</f>
        <v>135.01</v>
      </c>
      <c r="P93" s="3">
        <v>0</v>
      </c>
      <c r="Q93" s="3">
        <v>0</v>
      </c>
      <c r="R93" s="3">
        <v>0</v>
      </c>
      <c r="S93" s="3">
        <v>0</v>
      </c>
      <c r="T93" s="3">
        <v>2</v>
      </c>
      <c r="U93" s="2">
        <f aca="true" t="shared" si="10" ref="U93:U102">T93+S93+R93+Q93+P93</f>
        <v>2</v>
      </c>
      <c r="V93" s="4">
        <f aca="true" t="shared" si="11" ref="V93:V101">IF(ISNUMBER(O93),O93+U93," ")</f>
        <v>137.01</v>
      </c>
      <c r="W93" s="20">
        <f>IF(AND(ISNUMBER(V93),ISNUMBER(V94)),MIN(V93:V94),IF(ISNUMBER(V93),V93,IF(ISNUMBER(V94),V94," ")))</f>
        <v>135.51</v>
      </c>
    </row>
    <row r="94" spans="1:23" ht="12.75">
      <c r="A94" s="32">
        <v>123</v>
      </c>
      <c r="B94" s="15" t="str">
        <f>B93</f>
        <v>Исмаилова Севинч</v>
      </c>
      <c r="C94" s="11"/>
      <c r="D94" s="11"/>
      <c r="E94" s="11"/>
      <c r="F94" s="11"/>
      <c r="G94" s="1">
        <f>IF(ISTEXT(B93),2," ")</f>
        <v>2</v>
      </c>
      <c r="H94" s="2">
        <v>1</v>
      </c>
      <c r="I94" s="2">
        <v>48</v>
      </c>
      <c r="J94" s="2">
        <v>0</v>
      </c>
      <c r="K94" s="2">
        <v>1</v>
      </c>
      <c r="L94" s="2">
        <v>50</v>
      </c>
      <c r="M94" s="2">
        <v>9</v>
      </c>
      <c r="N94" s="38">
        <v>51</v>
      </c>
      <c r="O94" s="3">
        <f t="shared" si="9"/>
        <v>129.51</v>
      </c>
      <c r="P94" s="3">
        <v>0</v>
      </c>
      <c r="Q94" s="3">
        <v>2</v>
      </c>
      <c r="R94" s="3">
        <v>0</v>
      </c>
      <c r="S94" s="3">
        <v>0</v>
      </c>
      <c r="T94" s="3">
        <v>4</v>
      </c>
      <c r="U94" s="2">
        <f t="shared" si="10"/>
        <v>6</v>
      </c>
      <c r="V94" s="4">
        <f t="shared" si="11"/>
        <v>135.51</v>
      </c>
      <c r="W94" s="23">
        <f>W93</f>
        <v>135.51</v>
      </c>
    </row>
    <row r="95" spans="1:23" ht="12.75">
      <c r="A95" s="32">
        <v>2</v>
      </c>
      <c r="B95" s="13" t="s">
        <v>59</v>
      </c>
      <c r="C95" s="10">
        <v>1</v>
      </c>
      <c r="D95" s="10">
        <v>1978</v>
      </c>
      <c r="E95" s="10" t="s">
        <v>14</v>
      </c>
      <c r="F95" s="10" t="s">
        <v>60</v>
      </c>
      <c r="G95" s="1">
        <f>IF(ISTEXT(B95),1," ")</f>
        <v>1</v>
      </c>
      <c r="H95" s="2">
        <v>0</v>
      </c>
      <c r="I95" s="2">
        <v>55</v>
      </c>
      <c r="J95" s="2">
        <v>0</v>
      </c>
      <c r="K95" s="2">
        <v>0</v>
      </c>
      <c r="L95" s="2">
        <v>58</v>
      </c>
      <c r="M95" s="2">
        <v>19</v>
      </c>
      <c r="N95" s="39">
        <v>51</v>
      </c>
      <c r="O95" s="3">
        <f t="shared" si="9"/>
        <v>199.51</v>
      </c>
      <c r="P95" s="3">
        <v>0</v>
      </c>
      <c r="Q95" s="3">
        <v>2</v>
      </c>
      <c r="R95" s="3">
        <v>0</v>
      </c>
      <c r="S95" s="3">
        <v>0</v>
      </c>
      <c r="T95" s="3">
        <v>52</v>
      </c>
      <c r="U95" s="2">
        <f t="shared" si="10"/>
        <v>54</v>
      </c>
      <c r="V95" s="4">
        <f t="shared" si="11"/>
        <v>253.51</v>
      </c>
      <c r="W95" s="20">
        <f>IF(AND(ISNUMBER(V95),ISNUMBER(V96)),MIN(V95:V96),IF(ISNUMBER(V95),V95,IF(ISNUMBER(V96),V96," ")))</f>
        <v>226.16</v>
      </c>
    </row>
    <row r="96" spans="1:23" ht="12.75">
      <c r="A96" s="32">
        <v>110</v>
      </c>
      <c r="B96" s="15" t="str">
        <f>B95</f>
        <v>Мараховская Анна</v>
      </c>
      <c r="C96" s="11"/>
      <c r="D96" s="11"/>
      <c r="E96" s="11"/>
      <c r="F96" s="11"/>
      <c r="G96" s="1">
        <f>IF(ISTEXT(B95),2," ")</f>
        <v>2</v>
      </c>
      <c r="H96" s="2">
        <v>1</v>
      </c>
      <c r="I96" s="2">
        <v>46</v>
      </c>
      <c r="J96" s="2">
        <v>0</v>
      </c>
      <c r="K96" s="2">
        <v>1</v>
      </c>
      <c r="L96" s="2">
        <v>48</v>
      </c>
      <c r="M96" s="2">
        <v>54</v>
      </c>
      <c r="N96" s="38">
        <v>16</v>
      </c>
      <c r="O96" s="3">
        <f t="shared" si="9"/>
        <v>174.16</v>
      </c>
      <c r="P96" s="3">
        <v>0</v>
      </c>
      <c r="Q96" s="3">
        <v>2</v>
      </c>
      <c r="R96" s="3">
        <v>0</v>
      </c>
      <c r="S96" s="3">
        <v>0</v>
      </c>
      <c r="T96" s="3">
        <v>50</v>
      </c>
      <c r="U96" s="2">
        <f t="shared" si="10"/>
        <v>52</v>
      </c>
      <c r="V96" s="4">
        <f t="shared" si="11"/>
        <v>226.16</v>
      </c>
      <c r="W96" s="23">
        <f>W95</f>
        <v>226.16</v>
      </c>
    </row>
    <row r="97" spans="1:23" ht="12.75">
      <c r="A97" s="32">
        <v>3</v>
      </c>
      <c r="B97" s="13" t="s">
        <v>91</v>
      </c>
      <c r="C97" s="10">
        <v>2</v>
      </c>
      <c r="D97" s="10">
        <v>1985</v>
      </c>
      <c r="E97" s="10" t="s">
        <v>14</v>
      </c>
      <c r="F97" s="10" t="s">
        <v>34</v>
      </c>
      <c r="G97" s="1">
        <f>IF(ISTEXT(B97),1," ")</f>
        <v>1</v>
      </c>
      <c r="H97" s="2">
        <v>0</v>
      </c>
      <c r="I97" s="2">
        <v>54</v>
      </c>
      <c r="J97" s="2">
        <v>0</v>
      </c>
      <c r="K97" s="2">
        <v>0</v>
      </c>
      <c r="L97" s="2">
        <v>57</v>
      </c>
      <c r="M97" s="2">
        <v>15</v>
      </c>
      <c r="N97" s="39">
        <v>9</v>
      </c>
      <c r="O97" s="3">
        <f t="shared" si="9"/>
        <v>195.09</v>
      </c>
      <c r="P97" s="3">
        <v>0</v>
      </c>
      <c r="Q97" s="3">
        <v>2</v>
      </c>
      <c r="R97" s="3">
        <v>0</v>
      </c>
      <c r="S97" s="3">
        <v>0</v>
      </c>
      <c r="T97" s="3">
        <v>50</v>
      </c>
      <c r="U97" s="2">
        <f t="shared" si="10"/>
        <v>52</v>
      </c>
      <c r="V97" s="4">
        <f t="shared" si="11"/>
        <v>247.09</v>
      </c>
      <c r="W97" s="20">
        <f>IF(AND(ISNUMBER(V97),ISNUMBER(V98)),MIN(V97:V98),IF(ISNUMBER(V97),V97,IF(ISNUMBER(V98),V98," ")))</f>
        <v>247.09</v>
      </c>
    </row>
    <row r="98" spans="1:23" ht="12.75">
      <c r="A98" s="32">
        <v>115</v>
      </c>
      <c r="B98" s="15" t="str">
        <f>B97</f>
        <v>Федосеева Марина</v>
      </c>
      <c r="C98" s="11"/>
      <c r="D98" s="11"/>
      <c r="E98" s="11"/>
      <c r="F98" s="11"/>
      <c r="G98" s="1">
        <f>IF(ISTEXT(B97),2," ")</f>
        <v>2</v>
      </c>
      <c r="H98" s="2">
        <v>1</v>
      </c>
      <c r="I98" s="2">
        <v>45</v>
      </c>
      <c r="J98" s="2">
        <v>0</v>
      </c>
      <c r="K98" s="2">
        <v>1</v>
      </c>
      <c r="L98" s="2">
        <v>48</v>
      </c>
      <c r="M98" s="2">
        <v>6</v>
      </c>
      <c r="N98" s="38">
        <v>32</v>
      </c>
      <c r="O98" s="3">
        <f t="shared" si="9"/>
        <v>186.32</v>
      </c>
      <c r="P98" s="3">
        <v>0</v>
      </c>
      <c r="Q98" s="3">
        <v>50</v>
      </c>
      <c r="R98" s="3">
        <v>2</v>
      </c>
      <c r="S98" s="3">
        <v>0</v>
      </c>
      <c r="T98" s="3">
        <v>52</v>
      </c>
      <c r="U98" s="2">
        <f t="shared" si="10"/>
        <v>104</v>
      </c>
      <c r="V98" s="4">
        <f t="shared" si="11"/>
        <v>290.32</v>
      </c>
      <c r="W98" s="23">
        <f>W97</f>
        <v>247.09</v>
      </c>
    </row>
    <row r="99" spans="1:23" ht="12.75">
      <c r="A99" s="32">
        <v>4</v>
      </c>
      <c r="B99" s="13" t="s">
        <v>92</v>
      </c>
      <c r="C99" s="10" t="s">
        <v>35</v>
      </c>
      <c r="D99" s="10">
        <v>1985</v>
      </c>
      <c r="E99" s="10" t="s">
        <v>14</v>
      </c>
      <c r="F99" s="10" t="s">
        <v>34</v>
      </c>
      <c r="G99" s="1">
        <f>IF(ISTEXT(B99),1," ")</f>
        <v>1</v>
      </c>
      <c r="H99" s="2">
        <v>0</v>
      </c>
      <c r="I99" s="2">
        <v>52</v>
      </c>
      <c r="J99" s="2">
        <v>0</v>
      </c>
      <c r="K99" s="2">
        <v>0</v>
      </c>
      <c r="L99" s="2">
        <v>55</v>
      </c>
      <c r="M99" s="2">
        <v>36</v>
      </c>
      <c r="N99" s="39">
        <v>1</v>
      </c>
      <c r="O99" s="3">
        <f t="shared" si="9"/>
        <v>216.01</v>
      </c>
      <c r="P99" s="3">
        <v>2</v>
      </c>
      <c r="Q99" s="3">
        <v>4</v>
      </c>
      <c r="R99" s="3">
        <v>4</v>
      </c>
      <c r="S99" s="3">
        <v>2</v>
      </c>
      <c r="T99" s="3">
        <v>52</v>
      </c>
      <c r="U99" s="2">
        <f t="shared" si="10"/>
        <v>64</v>
      </c>
      <c r="V99" s="4">
        <f t="shared" si="11"/>
        <v>280.01</v>
      </c>
      <c r="W99" s="20">
        <f>IF(AND(ISNUMBER(V99),ISNUMBER(V100)),MIN(V99:V100),IF(ISNUMBER(V99),V99,IF(ISNUMBER(V100),V100," ")))</f>
        <v>278.38</v>
      </c>
    </row>
    <row r="100" spans="1:23" ht="12.75">
      <c r="A100" s="32">
        <v>68</v>
      </c>
      <c r="B100" s="15" t="str">
        <f>B99</f>
        <v>Граховская Евгения</v>
      </c>
      <c r="C100" s="11"/>
      <c r="D100" s="11"/>
      <c r="E100" s="11"/>
      <c r="F100" s="11"/>
      <c r="G100" s="1">
        <f>IF(ISTEXT(B99),2," ")</f>
        <v>2</v>
      </c>
      <c r="H100" s="2">
        <v>1</v>
      </c>
      <c r="I100" s="2">
        <v>43</v>
      </c>
      <c r="J100" s="2">
        <v>0</v>
      </c>
      <c r="K100" s="2">
        <v>1</v>
      </c>
      <c r="L100" s="2">
        <v>46</v>
      </c>
      <c r="M100" s="2">
        <v>38</v>
      </c>
      <c r="N100" s="38">
        <v>38</v>
      </c>
      <c r="O100" s="3">
        <f t="shared" si="9"/>
        <v>218.38</v>
      </c>
      <c r="P100" s="3">
        <v>0</v>
      </c>
      <c r="Q100" s="3">
        <v>52</v>
      </c>
      <c r="R100" s="3">
        <v>4</v>
      </c>
      <c r="S100" s="3">
        <v>0</v>
      </c>
      <c r="T100" s="3">
        <v>4</v>
      </c>
      <c r="U100" s="2">
        <f t="shared" si="10"/>
        <v>60</v>
      </c>
      <c r="V100" s="4">
        <f t="shared" si="11"/>
        <v>278.38</v>
      </c>
      <c r="W100" s="23">
        <f>W99</f>
        <v>278.38</v>
      </c>
    </row>
    <row r="101" spans="1:23" ht="12.75">
      <c r="A101" s="32">
        <v>5</v>
      </c>
      <c r="B101" s="13" t="s">
        <v>79</v>
      </c>
      <c r="C101" s="10" t="s">
        <v>35</v>
      </c>
      <c r="D101" s="10">
        <v>1993</v>
      </c>
      <c r="E101" s="10" t="s">
        <v>13</v>
      </c>
      <c r="F101" s="62" t="s">
        <v>37</v>
      </c>
      <c r="G101" s="1">
        <f>IF(ISTEXT(B101),1," ")</f>
        <v>1</v>
      </c>
      <c r="H101" s="2">
        <v>0</v>
      </c>
      <c r="I101" s="2">
        <v>51</v>
      </c>
      <c r="J101" s="2">
        <v>0</v>
      </c>
      <c r="K101" s="2">
        <v>0</v>
      </c>
      <c r="L101" s="2">
        <v>53</v>
      </c>
      <c r="M101" s="2">
        <v>21</v>
      </c>
      <c r="N101" s="39">
        <v>57</v>
      </c>
      <c r="O101" s="3">
        <f t="shared" si="9"/>
        <v>141.57</v>
      </c>
      <c r="P101" s="3">
        <v>52</v>
      </c>
      <c r="Q101" s="3">
        <v>150</v>
      </c>
      <c r="R101" s="3">
        <v>250</v>
      </c>
      <c r="S101" s="3">
        <v>100</v>
      </c>
      <c r="T101" s="3">
        <v>102</v>
      </c>
      <c r="U101" s="2">
        <f t="shared" si="10"/>
        <v>654</v>
      </c>
      <c r="V101" s="4">
        <f t="shared" si="11"/>
        <v>795.5699999999999</v>
      </c>
      <c r="W101" s="20">
        <f>IF(AND(ISNUMBER(V101),ISNUMBER(V102)),MIN(V101:V102),IF(ISNUMBER(V101),V101,IF(ISNUMBER(V102),V102," ")))</f>
        <v>795.5699999999999</v>
      </c>
    </row>
    <row r="102" spans="1:23" ht="12.75">
      <c r="A102" s="32">
        <v>134</v>
      </c>
      <c r="B102" s="15" t="str">
        <f>B101</f>
        <v>Косенкова Анастасия</v>
      </c>
      <c r="C102" s="11"/>
      <c r="D102" s="11"/>
      <c r="E102" s="11"/>
      <c r="F102" s="11"/>
      <c r="G102" s="1">
        <f>IF(ISTEXT(B101),2," ")</f>
        <v>2</v>
      </c>
      <c r="H102" s="2">
        <v>1</v>
      </c>
      <c r="I102" s="2">
        <v>42</v>
      </c>
      <c r="J102" s="2">
        <v>0</v>
      </c>
      <c r="K102" s="2">
        <v>0</v>
      </c>
      <c r="L102" s="2">
        <v>0</v>
      </c>
      <c r="M102" s="2">
        <v>0</v>
      </c>
      <c r="N102" s="38">
        <v>0</v>
      </c>
      <c r="O102" s="3" t="s">
        <v>96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2">
        <f t="shared" si="10"/>
        <v>0</v>
      </c>
      <c r="V102" s="4">
        <v>999</v>
      </c>
      <c r="W102" s="23">
        <f>W101</f>
        <v>795.5699999999999</v>
      </c>
    </row>
    <row r="106" spans="2:5" ht="12.75">
      <c r="B106" s="16" t="s">
        <v>39</v>
      </c>
      <c r="C106" s="16"/>
      <c r="D106" s="16" t="s">
        <v>46</v>
      </c>
      <c r="E106" s="16"/>
    </row>
    <row r="107" spans="2:5" ht="12.75">
      <c r="B107" s="16" t="s">
        <v>40</v>
      </c>
      <c r="C107" s="16"/>
      <c r="D107" s="16" t="s">
        <v>94</v>
      </c>
      <c r="E107" s="16"/>
    </row>
  </sheetData>
  <sheetProtection/>
  <mergeCells count="37">
    <mergeCell ref="H8:J8"/>
    <mergeCell ref="K8:N8"/>
    <mergeCell ref="O8:O9"/>
    <mergeCell ref="U8:U9"/>
    <mergeCell ref="A1:V1"/>
    <mergeCell ref="A2:V2"/>
    <mergeCell ref="A4:V4"/>
    <mergeCell ref="A5:V5"/>
    <mergeCell ref="D8:D9"/>
    <mergeCell ref="G8:G9"/>
    <mergeCell ref="B8:B9"/>
    <mergeCell ref="C8:C9"/>
    <mergeCell ref="V8:V9"/>
    <mergeCell ref="W8:W9"/>
    <mergeCell ref="P9:T9"/>
    <mergeCell ref="U70:U71"/>
    <mergeCell ref="V70:V71"/>
    <mergeCell ref="K70:N70"/>
    <mergeCell ref="H70:J70"/>
    <mergeCell ref="B91:B92"/>
    <mergeCell ref="C91:C92"/>
    <mergeCell ref="D91:D92"/>
    <mergeCell ref="G91:G92"/>
    <mergeCell ref="B70:B71"/>
    <mergeCell ref="C70:C71"/>
    <mergeCell ref="D70:D71"/>
    <mergeCell ref="G70:G71"/>
    <mergeCell ref="H91:J91"/>
    <mergeCell ref="K91:N91"/>
    <mergeCell ref="O91:O92"/>
    <mergeCell ref="U91:U92"/>
    <mergeCell ref="O70:O71"/>
    <mergeCell ref="V91:V92"/>
    <mergeCell ref="W91:W92"/>
    <mergeCell ref="P92:T92"/>
    <mergeCell ref="W70:W71"/>
    <mergeCell ref="P71:T71"/>
  </mergeCells>
  <printOptions/>
  <pageMargins left="0.75" right="0.75" top="1" bottom="1" header="0.5" footer="0.5"/>
  <pageSetup horizontalDpi="300" verticalDpi="300" orientation="portrait" paperSize="9" scale="79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Kardashin Sergey</cp:lastModifiedBy>
  <cp:lastPrinted>2009-09-20T10:28:09Z</cp:lastPrinted>
  <dcterms:created xsi:type="dcterms:W3CDTF">2009-04-10T17:43:45Z</dcterms:created>
  <dcterms:modified xsi:type="dcterms:W3CDTF">2009-09-22T04:29:03Z</dcterms:modified>
  <cp:category/>
  <cp:version/>
  <cp:contentType/>
  <cp:contentStatus/>
</cp:coreProperties>
</file>