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640" activeTab="0"/>
  </bookViews>
  <sheets>
    <sheet name="Итоговый протокол" sheetId="1" r:id="rId1"/>
    <sheet name="17.09.2011" sheetId="2" r:id="rId2"/>
    <sheet name="18.09.2011" sheetId="3" r:id="rId3"/>
    <sheet name="18.09.2011 Скоростной спуск" sheetId="4" r:id="rId4"/>
  </sheets>
  <definedNames/>
  <calcPr fullCalcOnLoad="1"/>
</workbook>
</file>

<file path=xl/sharedStrings.xml><?xml version="1.0" encoding="utf-8"?>
<sst xmlns="http://schemas.openxmlformats.org/spreadsheetml/2006/main" count="955" uniqueCount="96">
  <si>
    <t>Экипаж     стартовый №</t>
  </si>
  <si>
    <t>Место</t>
  </si>
  <si>
    <t>№п/п</t>
  </si>
  <si>
    <t>Москва</t>
  </si>
  <si>
    <t>Исмаилова Севинч</t>
  </si>
  <si>
    <t>Минск</t>
  </si>
  <si>
    <t xml:space="preserve">           Белорусская Ассоциация Каноэ</t>
  </si>
  <si>
    <t>Разряд</t>
  </si>
  <si>
    <t>Год рожд</t>
  </si>
  <si>
    <t>Город</t>
  </si>
  <si>
    <t>Организация</t>
  </si>
  <si>
    <t>мс</t>
  </si>
  <si>
    <t>РЦОП</t>
  </si>
  <si>
    <t>кмс</t>
  </si>
  <si>
    <t>Главный судья</t>
  </si>
  <si>
    <t>Главный секретарь</t>
  </si>
  <si>
    <t>Ромашкина Екатерина</t>
  </si>
  <si>
    <t>В.Н. Челядинский</t>
  </si>
  <si>
    <t>"СК ДК Каяк"</t>
  </si>
  <si>
    <t>Мараховская Анна</t>
  </si>
  <si>
    <t>Аг. Венгрова</t>
  </si>
  <si>
    <t xml:space="preserve">       Открытый чемпионат г. Минска по гребному слалому на байдарках и каноэ</t>
  </si>
  <si>
    <t>Козловская Надежда</t>
  </si>
  <si>
    <t>С.Петербург</t>
  </si>
  <si>
    <t>Спартак</t>
  </si>
  <si>
    <t xml:space="preserve"> К1-Ж</t>
  </si>
  <si>
    <t>место</t>
  </si>
  <si>
    <t>Головаченко Денис</t>
  </si>
  <si>
    <t>СДЮШОР в/в</t>
  </si>
  <si>
    <t>Третьяк Виктор</t>
  </si>
  <si>
    <t>Минская обл.</t>
  </si>
  <si>
    <t>Глаз Дмитрий</t>
  </si>
  <si>
    <t>Быкадоров Владимир</t>
  </si>
  <si>
    <t>лично</t>
  </si>
  <si>
    <t>Гецман Антон</t>
  </si>
  <si>
    <t>Горшенев Александр</t>
  </si>
  <si>
    <t xml:space="preserve"> С1-М</t>
  </si>
  <si>
    <t>Лютарович Дмитрий</t>
  </si>
  <si>
    <t>Головинский Дмитрий</t>
  </si>
  <si>
    <t>Шмидт Никита</t>
  </si>
  <si>
    <t>Хижняков Алексей</t>
  </si>
  <si>
    <t>Шишко Роман</t>
  </si>
  <si>
    <t>Павлюченко Дмитрий</t>
  </si>
  <si>
    <t>Подобряев Алексей</t>
  </si>
  <si>
    <t>Шишко Артем</t>
  </si>
  <si>
    <t>Клепацкий Виталий</t>
  </si>
  <si>
    <t>Головачев Александр</t>
  </si>
  <si>
    <t>Иванов Сергей</t>
  </si>
  <si>
    <t>Романовский Алексей</t>
  </si>
  <si>
    <t>Бурак Сергей</t>
  </si>
  <si>
    <t>Соболев Александр</t>
  </si>
  <si>
    <t>Мильков Максим</t>
  </si>
  <si>
    <t>Кардашин Сергей</t>
  </si>
  <si>
    <t>Корельский Денис</t>
  </si>
  <si>
    <t>б/р</t>
  </si>
  <si>
    <t>Головаченко Сергей</t>
  </si>
  <si>
    <t>Борисов</t>
  </si>
  <si>
    <t>ФПБ</t>
  </si>
  <si>
    <t>Ромашкин Дмитрий</t>
  </si>
  <si>
    <t xml:space="preserve"> К1-М</t>
  </si>
  <si>
    <t>Управление физической культуры, спорта и туризма Мингорисполкома</t>
  </si>
  <si>
    <t>Гецман А. - Клепацкий В.</t>
  </si>
  <si>
    <t>134-37</t>
  </si>
  <si>
    <t>Бурак С. - Глаз Д.</t>
  </si>
  <si>
    <t>187-122</t>
  </si>
  <si>
    <t>С-2</t>
  </si>
  <si>
    <t>Шишко Р. - Шишко А.</t>
  </si>
  <si>
    <t>Н.А.Довнар</t>
  </si>
  <si>
    <t>175-</t>
  </si>
  <si>
    <t>2 день, слалом</t>
  </si>
  <si>
    <t>1 день</t>
  </si>
  <si>
    <t>2 день</t>
  </si>
  <si>
    <t>Сумма мест</t>
  </si>
  <si>
    <t>д.п. Ждановичи, слаломный канал</t>
  </si>
  <si>
    <t>18.09.2011 г.</t>
  </si>
  <si>
    <t>1 день, слалом</t>
  </si>
  <si>
    <t>№ попытки</t>
  </si>
  <si>
    <t>Время старта</t>
  </si>
  <si>
    <t>Время финиша</t>
  </si>
  <si>
    <t>Время прохождения сек</t>
  </si>
  <si>
    <t>Штраф сек</t>
  </si>
  <si>
    <t>Результат</t>
  </si>
  <si>
    <t>Лучший результат</t>
  </si>
  <si>
    <t>часы</t>
  </si>
  <si>
    <t>мин.</t>
  </si>
  <si>
    <t>сек.</t>
  </si>
  <si>
    <t>сотые</t>
  </si>
  <si>
    <t>н/с</t>
  </si>
  <si>
    <t>а/к</t>
  </si>
  <si>
    <t>Казак Александр</t>
  </si>
  <si>
    <t>Скоростной спуск</t>
  </si>
  <si>
    <t>Вевер Александр</t>
  </si>
  <si>
    <t>Лаврецкий Александр</t>
  </si>
  <si>
    <t>Спратак</t>
  </si>
  <si>
    <t>н/старт</t>
  </si>
  <si>
    <t>итоговый протокол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</si>
</sst>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Arial Cyr"/>
      <family val="2"/>
    </font>
    <font>
      <sz val="8"/>
      <color indexed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Border="1">
      <alignment/>
      <protection/>
    </xf>
    <xf numFmtId="0" fontId="19" fillId="0" borderId="0" xfId="52" applyFont="1" applyBorder="1">
      <alignment/>
      <protection/>
    </xf>
    <xf numFmtId="0" fontId="21" fillId="0" borderId="0" xfId="52" applyFont="1" applyBorder="1">
      <alignment/>
      <protection/>
    </xf>
    <xf numFmtId="14" fontId="19" fillId="0" borderId="0" xfId="52" applyNumberFormat="1" applyFont="1" applyBorder="1">
      <alignment/>
      <protection/>
    </xf>
    <xf numFmtId="0" fontId="0" fillId="0" borderId="0" xfId="52" applyFont="1">
      <alignment/>
      <protection/>
    </xf>
    <xf numFmtId="0" fontId="0" fillId="0" borderId="0" xfId="52" applyAlignment="1">
      <alignment horizontal="center"/>
      <protection/>
    </xf>
    <xf numFmtId="14" fontId="0" fillId="0" borderId="0" xfId="52" applyNumberFormat="1">
      <alignment/>
      <protection/>
    </xf>
    <xf numFmtId="0" fontId="23" fillId="0" borderId="0" xfId="52" applyFont="1" applyAlignment="1">
      <alignment horizontal="center"/>
      <protection/>
    </xf>
    <xf numFmtId="0" fontId="0" fillId="24" borderId="10" xfId="52" applyFont="1" applyFill="1" applyBorder="1">
      <alignment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/>
      <protection/>
    </xf>
    <xf numFmtId="0" fontId="0" fillId="24" borderId="13" xfId="52" applyFont="1" applyFill="1" applyBorder="1" applyAlignment="1">
      <alignment horizontal="center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52" applyFont="1" applyBorder="1">
      <alignment/>
      <protection/>
    </xf>
    <xf numFmtId="0" fontId="25" fillId="25" borderId="12" xfId="52" applyFont="1" applyFill="1" applyBorder="1" applyAlignment="1" applyProtection="1">
      <alignment vertical="center"/>
      <protection locked="0"/>
    </xf>
    <xf numFmtId="0" fontId="25" fillId="25" borderId="11" xfId="52" applyFont="1" applyFill="1" applyBorder="1" applyAlignment="1" applyProtection="1">
      <alignment horizontal="center" vertical="center"/>
      <protection locked="0"/>
    </xf>
    <xf numFmtId="0" fontId="25" fillId="24" borderId="10" xfId="52" applyNumberFormat="1" applyFont="1" applyFill="1" applyBorder="1" applyAlignment="1" applyProtection="1">
      <alignment horizontal="center"/>
      <protection locked="0"/>
    </xf>
    <xf numFmtId="0" fontId="25" fillId="24" borderId="17" xfId="52" applyNumberFormat="1" applyFont="1" applyFill="1" applyBorder="1" applyAlignment="1" applyProtection="1">
      <alignment horizontal="center"/>
      <protection locked="0"/>
    </xf>
    <xf numFmtId="0" fontId="0" fillId="24" borderId="12" xfId="52" applyFont="1" applyFill="1" applyBorder="1" applyAlignment="1">
      <alignment horizontal="center" vertical="center"/>
      <protection/>
    </xf>
    <xf numFmtId="0" fontId="26" fillId="25" borderId="15" xfId="52" applyFont="1" applyFill="1" applyBorder="1" applyAlignment="1" applyProtection="1">
      <alignment vertical="center"/>
      <protection/>
    </xf>
    <xf numFmtId="0" fontId="26" fillId="25" borderId="16" xfId="52" applyFont="1" applyFill="1" applyBorder="1" applyAlignment="1" applyProtection="1">
      <alignment horizontal="center" vertical="center"/>
      <protection/>
    </xf>
    <xf numFmtId="0" fontId="25" fillId="24" borderId="13" xfId="52" applyNumberFormat="1" applyFont="1" applyFill="1" applyBorder="1" applyAlignment="1" applyProtection="1">
      <alignment horizontal="center"/>
      <protection locked="0"/>
    </xf>
    <xf numFmtId="0" fontId="25" fillId="24" borderId="18" xfId="52" applyNumberFormat="1" applyFont="1" applyFill="1" applyBorder="1" applyAlignment="1" applyProtection="1">
      <alignment horizontal="center"/>
      <protection locked="0"/>
    </xf>
    <xf numFmtId="0" fontId="27" fillId="24" borderId="19" xfId="52" applyFont="1" applyFill="1" applyBorder="1" applyAlignment="1">
      <alignment horizontal="center" vertical="center"/>
      <protection/>
    </xf>
    <xf numFmtId="0" fontId="28" fillId="25" borderId="12" xfId="52" applyFont="1" applyFill="1" applyBorder="1" applyAlignment="1" applyProtection="1">
      <alignment vertical="center"/>
      <protection locked="0"/>
    </xf>
    <xf numFmtId="0" fontId="0" fillId="24" borderId="12" xfId="52" applyFill="1" applyBorder="1" applyAlignment="1">
      <alignment horizontal="center" vertical="center"/>
      <protection/>
    </xf>
    <xf numFmtId="0" fontId="27" fillId="24" borderId="15" xfId="52" applyFont="1" applyFill="1" applyBorder="1" applyAlignment="1">
      <alignment horizontal="center" vertical="center"/>
      <protection/>
    </xf>
    <xf numFmtId="0" fontId="0" fillId="24" borderId="19" xfId="52" applyFill="1" applyBorder="1" applyAlignment="1">
      <alignment horizontal="center" vertical="center"/>
      <protection/>
    </xf>
    <xf numFmtId="0" fontId="25" fillId="0" borderId="0" xfId="52" applyFont="1">
      <alignment/>
      <protection/>
    </xf>
    <xf numFmtId="0" fontId="0" fillId="0" borderId="10" xfId="52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5" xfId="52" applyBorder="1">
      <alignment/>
      <protection/>
    </xf>
    <xf numFmtId="0" fontId="25" fillId="0" borderId="10" xfId="52" applyFont="1" applyFill="1" applyBorder="1" applyAlignment="1" applyProtection="1">
      <alignment vertical="center"/>
      <protection locked="0"/>
    </xf>
    <xf numFmtId="0" fontId="25" fillId="0" borderId="10" xfId="52" applyFont="1" applyFill="1" applyBorder="1" applyAlignment="1" applyProtection="1">
      <alignment horizontal="center" vertical="center"/>
      <protection locked="0"/>
    </xf>
    <xf numFmtId="0" fontId="0" fillId="24" borderId="20" xfId="52" applyFill="1" applyBorder="1" applyAlignment="1">
      <alignment horizontal="center" vertical="center"/>
      <protection/>
    </xf>
    <xf numFmtId="0" fontId="26" fillId="0" borderId="15" xfId="52" applyFont="1" applyFill="1" applyBorder="1" applyAlignment="1" applyProtection="1">
      <alignment vertical="center"/>
      <protection/>
    </xf>
    <xf numFmtId="0" fontId="27" fillId="24" borderId="20" xfId="52" applyFont="1" applyFill="1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26" fillId="0" borderId="0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horizontal="center" vertical="center"/>
      <protection/>
    </xf>
    <xf numFmtId="0" fontId="25" fillId="0" borderId="0" xfId="52" applyNumberFormat="1" applyFont="1" applyFill="1" applyBorder="1" applyProtection="1">
      <alignment/>
      <protection locked="0"/>
    </xf>
    <xf numFmtId="2" fontId="25" fillId="0" borderId="0" xfId="52" applyNumberFormat="1" applyFont="1" applyFill="1" applyBorder="1">
      <alignment/>
      <protection/>
    </xf>
    <xf numFmtId="2" fontId="26" fillId="24" borderId="0" xfId="52" applyNumberFormat="1" applyFont="1" applyFill="1" applyBorder="1" applyAlignment="1">
      <alignment vertical="center"/>
      <protection/>
    </xf>
    <xf numFmtId="0" fontId="27" fillId="24" borderId="0" xfId="52" applyFont="1" applyFill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/>
      <protection/>
    </xf>
    <xf numFmtId="0" fontId="0" fillId="0" borderId="20" xfId="52" applyBorder="1">
      <alignment/>
      <protection/>
    </xf>
    <xf numFmtId="0" fontId="26" fillId="25" borderId="0" xfId="52" applyFont="1" applyFill="1" applyBorder="1" applyAlignment="1" applyProtection="1">
      <alignment vertical="center"/>
      <protection/>
    </xf>
    <xf numFmtId="0" fontId="26" fillId="25" borderId="0" xfId="52" applyFont="1" applyFill="1" applyBorder="1" applyAlignment="1" applyProtection="1">
      <alignment horizontal="center" vertical="center"/>
      <protection/>
    </xf>
    <xf numFmtId="0" fontId="25" fillId="24" borderId="0" xfId="52" applyNumberFormat="1" applyFont="1" applyFill="1" applyBorder="1" applyProtection="1">
      <alignment/>
      <protection locked="0"/>
    </xf>
    <xf numFmtId="2" fontId="25" fillId="24" borderId="0" xfId="52" applyNumberFormat="1" applyFont="1" applyFill="1" applyBorder="1">
      <alignment/>
      <protection/>
    </xf>
    <xf numFmtId="0" fontId="0" fillId="24" borderId="0" xfId="52" applyFont="1" applyFill="1" applyBorder="1" applyAlignment="1">
      <alignment horizontal="center" vertical="center"/>
      <protection/>
    </xf>
    <xf numFmtId="0" fontId="25" fillId="0" borderId="22" xfId="52" applyFont="1" applyBorder="1">
      <alignment/>
      <protection/>
    </xf>
    <xf numFmtId="0" fontId="26" fillId="0" borderId="13" xfId="52" applyFont="1" applyFill="1" applyBorder="1" applyAlignment="1" applyProtection="1">
      <alignment vertical="center"/>
      <protection/>
    </xf>
    <xf numFmtId="0" fontId="24" fillId="0" borderId="0" xfId="52" applyFont="1">
      <alignment/>
      <protection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14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4" fillId="24" borderId="23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22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25" fillId="25" borderId="12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>
      <alignment horizontal="center"/>
    </xf>
    <xf numFmtId="164" fontId="25" fillId="24" borderId="24" xfId="0" applyNumberFormat="1" applyFont="1" applyFill="1" applyBorder="1" applyAlignment="1" applyProtection="1">
      <alignment/>
      <protection locked="0"/>
    </xf>
    <xf numFmtId="2" fontId="25" fillId="24" borderId="26" xfId="0" applyNumberFormat="1" applyFont="1" applyFill="1" applyBorder="1" applyAlignment="1">
      <alignment/>
    </xf>
    <xf numFmtId="0" fontId="25" fillId="24" borderId="22" xfId="0" applyNumberFormat="1" applyFont="1" applyFill="1" applyBorder="1" applyAlignment="1" applyProtection="1">
      <alignment horizontal="right"/>
      <protection locked="0"/>
    </xf>
    <xf numFmtId="2" fontId="25" fillId="24" borderId="27" xfId="0" applyNumberFormat="1" applyFont="1" applyFill="1" applyBorder="1" applyAlignment="1">
      <alignment/>
    </xf>
    <xf numFmtId="2" fontId="25" fillId="24" borderId="28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26" fillId="25" borderId="15" xfId="0" applyFont="1" applyFill="1" applyBorder="1" applyAlignment="1" applyProtection="1">
      <alignment vertical="center"/>
      <protection/>
    </xf>
    <xf numFmtId="0" fontId="26" fillId="25" borderId="16" xfId="0" applyFont="1" applyFill="1" applyBorder="1" applyAlignment="1" applyProtection="1">
      <alignment horizontal="center" vertical="center"/>
      <protection/>
    </xf>
    <xf numFmtId="2" fontId="26" fillId="24" borderId="29" xfId="0" applyNumberFormat="1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center" vertical="center"/>
    </xf>
    <xf numFmtId="0" fontId="28" fillId="25" borderId="12" xfId="0" applyFont="1" applyFill="1" applyBorder="1" applyAlignment="1" applyProtection="1">
      <alignment vertical="center"/>
      <protection locked="0"/>
    </xf>
    <xf numFmtId="0" fontId="25" fillId="24" borderId="22" xfId="0" applyNumberFormat="1" applyFont="1" applyFill="1" applyBorder="1" applyAlignment="1" applyProtection="1">
      <alignment/>
      <protection locked="0"/>
    </xf>
    <xf numFmtId="2" fontId="25" fillId="24" borderId="27" xfId="0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2" fontId="26" fillId="24" borderId="29" xfId="0" applyNumberFormat="1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2" fontId="25" fillId="24" borderId="30" xfId="0" applyNumberFormat="1" applyFont="1" applyFill="1" applyBorder="1" applyAlignment="1">
      <alignment/>
    </xf>
    <xf numFmtId="2" fontId="26" fillId="24" borderId="31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>
      <alignment horizontal="center"/>
    </xf>
    <xf numFmtId="164" fontId="25" fillId="0" borderId="24" xfId="0" applyNumberFormat="1" applyFont="1" applyFill="1" applyBorder="1" applyAlignment="1" applyProtection="1">
      <alignment/>
      <protection locked="0"/>
    </xf>
    <xf numFmtId="2" fontId="25" fillId="0" borderId="26" xfId="0" applyNumberFormat="1" applyFont="1" applyFill="1" applyBorder="1" applyAlignment="1">
      <alignment/>
    </xf>
    <xf numFmtId="0" fontId="25" fillId="0" borderId="22" xfId="0" applyNumberFormat="1" applyFont="1" applyFill="1" applyBorder="1" applyAlignment="1" applyProtection="1">
      <alignment/>
      <protection locked="0"/>
    </xf>
    <xf numFmtId="2" fontId="25" fillId="0" borderId="22" xfId="0" applyNumberFormat="1" applyFont="1" applyFill="1" applyBorder="1" applyAlignment="1">
      <alignment/>
    </xf>
    <xf numFmtId="2" fontId="25" fillId="24" borderId="10" xfId="0" applyNumberFormat="1" applyFont="1" applyFill="1" applyBorder="1" applyAlignment="1">
      <alignment vertical="center"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2" fontId="26" fillId="24" borderId="13" xfId="0" applyNumberFormat="1" applyFont="1" applyFill="1" applyBorder="1" applyAlignment="1">
      <alignment vertical="center"/>
    </xf>
    <xf numFmtId="0" fontId="25" fillId="0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/>
      <protection locked="0"/>
    </xf>
    <xf numFmtId="2" fontId="26" fillId="24" borderId="0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25" fillId="24" borderId="25" xfId="0" applyNumberFormat="1" applyFont="1" applyFill="1" applyBorder="1" applyAlignment="1" applyProtection="1">
      <alignment/>
      <protection locked="0"/>
    </xf>
    <xf numFmtId="2" fontId="25" fillId="24" borderId="25" xfId="0" applyNumberFormat="1" applyFont="1" applyFill="1" applyBorder="1" applyAlignment="1">
      <alignment/>
    </xf>
    <xf numFmtId="2" fontId="25" fillId="24" borderId="12" xfId="0" applyNumberFormat="1" applyFont="1" applyFill="1" applyBorder="1" applyAlignment="1">
      <alignment vertical="center"/>
    </xf>
    <xf numFmtId="2" fontId="26" fillId="24" borderId="19" xfId="0" applyNumberFormat="1" applyFont="1" applyFill="1" applyBorder="1" applyAlignment="1">
      <alignment vertical="center"/>
    </xf>
    <xf numFmtId="2" fontId="26" fillId="24" borderId="15" xfId="0" applyNumberFormat="1" applyFont="1" applyFill="1" applyBorder="1" applyAlignment="1">
      <alignment vertical="center"/>
    </xf>
    <xf numFmtId="164" fontId="28" fillId="24" borderId="24" xfId="0" applyNumberFormat="1" applyFont="1" applyFill="1" applyBorder="1" applyAlignment="1" applyProtection="1">
      <alignment/>
      <protection locked="0"/>
    </xf>
    <xf numFmtId="0" fontId="28" fillId="24" borderId="25" xfId="0" applyNumberFormat="1" applyFont="1" applyFill="1" applyBorder="1" applyAlignment="1" applyProtection="1">
      <alignment horizontal="right"/>
      <protection locked="0"/>
    </xf>
    <xf numFmtId="2" fontId="25" fillId="24" borderId="19" xfId="0" applyNumberFormat="1" applyFont="1" applyFill="1" applyBorder="1" applyAlignment="1">
      <alignment vertical="center"/>
    </xf>
    <xf numFmtId="0" fontId="26" fillId="25" borderId="19" xfId="0" applyFont="1" applyFill="1" applyBorder="1" applyAlignment="1" applyProtection="1">
      <alignment vertical="center"/>
      <protection/>
    </xf>
    <xf numFmtId="0" fontId="26" fillId="25" borderId="32" xfId="0" applyFont="1" applyFill="1" applyBorder="1" applyAlignment="1" applyProtection="1">
      <alignment horizontal="center" vertical="center"/>
      <protection/>
    </xf>
    <xf numFmtId="0" fontId="25" fillId="24" borderId="25" xfId="0" applyNumberFormat="1" applyFont="1" applyFill="1" applyBorder="1" applyAlignment="1" applyProtection="1">
      <alignment horizontal="right"/>
      <protection locked="0"/>
    </xf>
    <xf numFmtId="0" fontId="26" fillId="25" borderId="33" xfId="0" applyFont="1" applyFill="1" applyBorder="1" applyAlignment="1" applyProtection="1">
      <alignment horizontal="center" vertical="center"/>
      <protection/>
    </xf>
    <xf numFmtId="0" fontId="29" fillId="24" borderId="34" xfId="0" applyFont="1" applyFill="1" applyBorder="1" applyAlignment="1">
      <alignment horizontal="center"/>
    </xf>
    <xf numFmtId="164" fontId="25" fillId="24" borderId="35" xfId="0" applyNumberFormat="1" applyFont="1" applyFill="1" applyBorder="1" applyAlignment="1" applyProtection="1">
      <alignment/>
      <protection locked="0"/>
    </xf>
    <xf numFmtId="2" fontId="25" fillId="24" borderId="36" xfId="0" applyNumberFormat="1" applyFont="1" applyFill="1" applyBorder="1" applyAlignment="1">
      <alignment/>
    </xf>
    <xf numFmtId="0" fontId="25" fillId="24" borderId="34" xfId="0" applyNumberFormat="1" applyFont="1" applyFill="1" applyBorder="1" applyAlignment="1" applyProtection="1">
      <alignment/>
      <protection locked="0"/>
    </xf>
    <xf numFmtId="2" fontId="25" fillId="24" borderId="34" xfId="0" applyNumberFormat="1" applyFont="1" applyFill="1" applyBorder="1" applyAlignment="1">
      <alignment/>
    </xf>
    <xf numFmtId="0" fontId="26" fillId="25" borderId="0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>
      <alignment horizontal="center"/>
    </xf>
    <xf numFmtId="164" fontId="25" fillId="24" borderId="0" xfId="0" applyNumberFormat="1" applyFont="1" applyFill="1" applyBorder="1" applyAlignment="1" applyProtection="1">
      <alignment/>
      <protection locked="0"/>
    </xf>
    <xf numFmtId="2" fontId="25" fillId="24" borderId="0" xfId="0" applyNumberFormat="1" applyFont="1" applyFill="1" applyBorder="1" applyAlignment="1">
      <alignment/>
    </xf>
    <xf numFmtId="0" fontId="25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21" xfId="0" applyFont="1" applyFill="1" applyBorder="1" applyAlignment="1" applyProtection="1">
      <alignment vertical="center"/>
      <protection locked="0"/>
    </xf>
    <xf numFmtId="0" fontId="25" fillId="25" borderId="32" xfId="0" applyFont="1" applyFill="1" applyBorder="1" applyAlignment="1" applyProtection="1">
      <alignment horizontal="center" vertical="center"/>
      <protection locked="0"/>
    </xf>
    <xf numFmtId="0" fontId="29" fillId="24" borderId="29" xfId="0" applyFont="1" applyFill="1" applyBorder="1" applyAlignment="1">
      <alignment horizontal="center"/>
    </xf>
    <xf numFmtId="164" fontId="25" fillId="24" borderId="37" xfId="0" applyNumberFormat="1" applyFont="1" applyFill="1" applyBorder="1" applyAlignment="1" applyProtection="1">
      <alignment/>
      <protection locked="0"/>
    </xf>
    <xf numFmtId="2" fontId="25" fillId="24" borderId="38" xfId="0" applyNumberFormat="1" applyFont="1" applyFill="1" applyBorder="1" applyAlignment="1">
      <alignment/>
    </xf>
    <xf numFmtId="0" fontId="25" fillId="24" borderId="29" xfId="0" applyNumberFormat="1" applyFont="1" applyFill="1" applyBorder="1" applyAlignment="1" applyProtection="1">
      <alignment horizontal="right"/>
      <protection locked="0"/>
    </xf>
    <xf numFmtId="2" fontId="25" fillId="24" borderId="29" xfId="0" applyNumberFormat="1" applyFont="1" applyFill="1" applyBorder="1" applyAlignment="1">
      <alignment/>
    </xf>
    <xf numFmtId="0" fontId="25" fillId="0" borderId="22" xfId="0" applyFont="1" applyBorder="1" applyAlignment="1">
      <alignment/>
    </xf>
    <xf numFmtId="0" fontId="26" fillId="0" borderId="13" xfId="0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0" fillId="24" borderId="12" xfId="52" applyFont="1" applyFill="1" applyBorder="1" applyAlignment="1">
      <alignment horizontal="center" vertical="center"/>
      <protection/>
    </xf>
    <xf numFmtId="0" fontId="0" fillId="24" borderId="15" xfId="52" applyFont="1" applyFill="1" applyBorder="1" applyAlignment="1">
      <alignment horizontal="center" vertical="center"/>
      <protection/>
    </xf>
    <xf numFmtId="0" fontId="0" fillId="24" borderId="40" xfId="52" applyFont="1" applyFill="1" applyBorder="1" applyAlignment="1" applyProtection="1">
      <alignment horizontal="center" vertical="center"/>
      <protection/>
    </xf>
    <xf numFmtId="0" fontId="0" fillId="24" borderId="41" xfId="52" applyFont="1" applyFill="1" applyBorder="1" applyAlignment="1" applyProtection="1">
      <alignment horizontal="center" vertical="center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4" fillId="24" borderId="25" xfId="52" applyFont="1" applyFill="1" applyBorder="1" applyAlignment="1">
      <alignment horizontal="center" vertical="center" wrapText="1"/>
      <protection/>
    </xf>
    <xf numFmtId="0" fontId="24" fillId="24" borderId="20" xfId="52" applyFont="1" applyFill="1" applyBorder="1" applyAlignment="1">
      <alignment horizontal="center" vertical="center" wrapText="1"/>
      <protection/>
    </xf>
    <xf numFmtId="0" fontId="0" fillId="24" borderId="42" xfId="52" applyFont="1" applyFill="1" applyBorder="1" applyAlignment="1" applyProtection="1">
      <alignment horizontal="center" vertical="center"/>
      <protection/>
    </xf>
    <xf numFmtId="0" fontId="0" fillId="24" borderId="40" xfId="52" applyFont="1" applyFill="1" applyBorder="1" applyAlignment="1">
      <alignment horizontal="center" vertical="center"/>
      <protection/>
    </xf>
    <xf numFmtId="0" fontId="0" fillId="24" borderId="42" xfId="52" applyFont="1" applyFill="1" applyBorder="1" applyAlignment="1">
      <alignment horizontal="center" vertical="center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left" vertical="center"/>
      <protection/>
    </xf>
    <xf numFmtId="0" fontId="22" fillId="0" borderId="0" xfId="52" applyFont="1" applyAlignment="1">
      <alignment horizontal="center"/>
      <protection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textRotation="90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5.25390625" style="0" customWidth="1"/>
    <col min="5" max="5" width="11.875" style="0" customWidth="1"/>
    <col min="6" max="6" width="13.875" style="0" customWidth="1"/>
    <col min="9" max="9" width="12.2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8.75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2"/>
      <c r="B4" s="3"/>
      <c r="C4" s="3"/>
      <c r="D4" s="3"/>
      <c r="E4" s="3"/>
      <c r="F4" s="3"/>
      <c r="G4" s="1"/>
      <c r="H4" s="1"/>
      <c r="I4" s="1"/>
      <c r="J4" s="1"/>
      <c r="K4" s="1"/>
    </row>
    <row r="5" spans="1:11" ht="18">
      <c r="A5" s="184" t="s">
        <v>21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2.75">
      <c r="A6" s="2"/>
      <c r="B6" s="3"/>
      <c r="C6" s="3"/>
      <c r="D6" s="3"/>
      <c r="E6" s="3"/>
      <c r="F6" s="3"/>
      <c r="G6" s="1"/>
      <c r="H6" s="1"/>
      <c r="I6" s="1"/>
      <c r="J6" s="1"/>
      <c r="K6" s="1"/>
    </row>
    <row r="7" spans="1:11" ht="15.75">
      <c r="A7" s="2"/>
      <c r="B7" s="1"/>
      <c r="C7" s="4"/>
      <c r="D7" s="3"/>
      <c r="E7" s="5"/>
      <c r="F7" s="3"/>
      <c r="G7" s="1"/>
      <c r="H7" s="1"/>
      <c r="I7" s="1"/>
      <c r="J7" s="1"/>
      <c r="K7" s="1"/>
    </row>
    <row r="8" spans="1:11" ht="12.75">
      <c r="A8" s="6"/>
      <c r="B8" s="1"/>
      <c r="C8" s="7"/>
      <c r="D8" s="7"/>
      <c r="E8" s="7"/>
      <c r="F8" s="7"/>
      <c r="G8" s="1"/>
      <c r="H8" s="8"/>
      <c r="I8" s="1"/>
      <c r="J8" s="1"/>
      <c r="K8" s="1"/>
    </row>
    <row r="9" spans="1:11" ht="15">
      <c r="A9" s="6"/>
      <c r="B9" s="185" t="s">
        <v>95</v>
      </c>
      <c r="C9" s="185"/>
      <c r="D9" s="185"/>
      <c r="E9" s="7"/>
      <c r="F9" s="7"/>
      <c r="G9" s="1"/>
      <c r="H9" s="1"/>
      <c r="I9" s="8">
        <v>40804</v>
      </c>
      <c r="J9" s="1"/>
      <c r="K9" s="1"/>
    </row>
    <row r="10" spans="1:11" ht="12.75">
      <c r="A10" s="1"/>
      <c r="B10" s="1" t="s">
        <v>25</v>
      </c>
      <c r="C10" s="9"/>
      <c r="D10" s="9"/>
      <c r="E10" s="9"/>
      <c r="F10" s="7"/>
      <c r="G10" s="1"/>
      <c r="H10" s="1"/>
      <c r="I10" s="1"/>
      <c r="J10" s="1"/>
      <c r="K10" s="1"/>
    </row>
    <row r="11" spans="1:11" ht="12.75">
      <c r="A11" s="10"/>
      <c r="B11" s="175" t="s">
        <v>0</v>
      </c>
      <c r="C11" s="11"/>
      <c r="D11" s="12"/>
      <c r="E11" s="11"/>
      <c r="F11" s="11"/>
      <c r="G11" s="175" t="s">
        <v>70</v>
      </c>
      <c r="H11" s="176" t="s">
        <v>71</v>
      </c>
      <c r="I11" s="177" t="s">
        <v>72</v>
      </c>
      <c r="J11" s="179" t="s">
        <v>1</v>
      </c>
      <c r="K11" s="1"/>
    </row>
    <row r="12" spans="1:11" ht="25.5">
      <c r="A12" s="13" t="s">
        <v>2</v>
      </c>
      <c r="B12" s="175"/>
      <c r="C12" s="14" t="s">
        <v>7</v>
      </c>
      <c r="D12" s="15" t="s">
        <v>8</v>
      </c>
      <c r="E12" s="14" t="s">
        <v>9</v>
      </c>
      <c r="F12" s="16" t="s">
        <v>10</v>
      </c>
      <c r="G12" s="175"/>
      <c r="H12" s="176"/>
      <c r="I12" s="177"/>
      <c r="J12" s="180" t="s">
        <v>1</v>
      </c>
      <c r="K12" s="1"/>
    </row>
    <row r="13" spans="1:11" ht="12.75">
      <c r="A13" s="17">
        <v>4</v>
      </c>
      <c r="B13" s="18" t="s">
        <v>4</v>
      </c>
      <c r="C13" s="19" t="s">
        <v>11</v>
      </c>
      <c r="D13" s="19">
        <v>1986</v>
      </c>
      <c r="E13" s="19" t="s">
        <v>5</v>
      </c>
      <c r="F13" s="19" t="s">
        <v>12</v>
      </c>
      <c r="G13" s="20">
        <v>1</v>
      </c>
      <c r="H13" s="20">
        <v>1</v>
      </c>
      <c r="I13" s="21">
        <v>2</v>
      </c>
      <c r="J13" s="22">
        <v>1</v>
      </c>
      <c r="K13" s="1"/>
    </row>
    <row r="14" spans="1:11" ht="12.75">
      <c r="A14" s="17">
        <v>125</v>
      </c>
      <c r="B14" s="23" t="s">
        <v>4</v>
      </c>
      <c r="C14" s="24"/>
      <c r="D14" s="24"/>
      <c r="E14" s="24"/>
      <c r="F14" s="24"/>
      <c r="G14" s="25"/>
      <c r="H14" s="25"/>
      <c r="I14" s="26"/>
      <c r="J14" s="27"/>
      <c r="K14" s="1"/>
    </row>
    <row r="15" spans="1:11" ht="12.75">
      <c r="A15" s="17">
        <v>2</v>
      </c>
      <c r="B15" s="28" t="s">
        <v>19</v>
      </c>
      <c r="C15" s="19">
        <v>1</v>
      </c>
      <c r="D15" s="19">
        <v>1978</v>
      </c>
      <c r="E15" s="19" t="s">
        <v>3</v>
      </c>
      <c r="F15" s="19" t="s">
        <v>20</v>
      </c>
      <c r="G15" s="20">
        <v>2</v>
      </c>
      <c r="H15" s="20">
        <v>2</v>
      </c>
      <c r="I15" s="21">
        <v>4</v>
      </c>
      <c r="J15" s="29">
        <v>2</v>
      </c>
      <c r="K15" s="1"/>
    </row>
    <row r="16" spans="1:11" ht="12.75">
      <c r="A16" s="17">
        <v>144</v>
      </c>
      <c r="B16" s="23" t="s">
        <v>19</v>
      </c>
      <c r="C16" s="24"/>
      <c r="D16" s="24"/>
      <c r="E16" s="24"/>
      <c r="F16" s="24"/>
      <c r="G16" s="25"/>
      <c r="H16" s="25"/>
      <c r="I16" s="26"/>
      <c r="J16" s="30"/>
      <c r="K16" s="1"/>
    </row>
    <row r="17" spans="1:11" ht="12.75">
      <c r="A17" s="17">
        <v>3</v>
      </c>
      <c r="B17" s="28" t="s">
        <v>16</v>
      </c>
      <c r="C17" s="19" t="s">
        <v>13</v>
      </c>
      <c r="D17" s="19">
        <v>1974</v>
      </c>
      <c r="E17" s="19" t="s">
        <v>3</v>
      </c>
      <c r="F17" s="19" t="s">
        <v>18</v>
      </c>
      <c r="G17" s="20">
        <v>3</v>
      </c>
      <c r="H17" s="20">
        <v>3</v>
      </c>
      <c r="I17" s="21">
        <v>6</v>
      </c>
      <c r="J17" s="29">
        <v>3</v>
      </c>
      <c r="K17" s="1"/>
    </row>
    <row r="18" spans="1:11" ht="12.75">
      <c r="A18" s="17">
        <v>113</v>
      </c>
      <c r="B18" s="23" t="s">
        <v>16</v>
      </c>
      <c r="C18" s="24"/>
      <c r="D18" s="24"/>
      <c r="E18" s="24"/>
      <c r="F18" s="24"/>
      <c r="G18" s="25"/>
      <c r="H18" s="25"/>
      <c r="I18" s="26"/>
      <c r="J18" s="30"/>
      <c r="K18" s="1"/>
    </row>
    <row r="19" spans="1:11" ht="12.75">
      <c r="A19" s="17">
        <v>1</v>
      </c>
      <c r="B19" s="18" t="s">
        <v>22</v>
      </c>
      <c r="C19" s="19" t="s">
        <v>54</v>
      </c>
      <c r="D19" s="19">
        <v>1985</v>
      </c>
      <c r="E19" s="19" t="s">
        <v>23</v>
      </c>
      <c r="F19" s="19" t="s">
        <v>24</v>
      </c>
      <c r="G19" s="20">
        <v>4</v>
      </c>
      <c r="H19" s="20">
        <v>4</v>
      </c>
      <c r="I19" s="21">
        <v>8</v>
      </c>
      <c r="J19" s="31">
        <v>4</v>
      </c>
      <c r="K19" s="1"/>
    </row>
    <row r="20" spans="1:11" ht="12.75">
      <c r="A20" s="17">
        <v>21</v>
      </c>
      <c r="B20" s="23" t="s">
        <v>22</v>
      </c>
      <c r="C20" s="24"/>
      <c r="D20" s="24"/>
      <c r="E20" s="24"/>
      <c r="F20" s="24"/>
      <c r="G20" s="25"/>
      <c r="H20" s="25"/>
      <c r="I20" s="26"/>
      <c r="J20" s="30"/>
      <c r="K20" s="1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1"/>
    </row>
    <row r="22" spans="1:11" ht="12.75">
      <c r="A22" s="1"/>
      <c r="B22" s="1" t="s">
        <v>36</v>
      </c>
      <c r="C22" s="9"/>
      <c r="D22" s="9"/>
      <c r="E22" s="9"/>
      <c r="F22" s="7"/>
      <c r="G22" s="1"/>
      <c r="H22" s="1"/>
      <c r="I22" s="1"/>
      <c r="J22" s="1"/>
      <c r="K22" s="1"/>
    </row>
    <row r="23" spans="1:11" ht="12.75">
      <c r="A23" s="33"/>
      <c r="B23" s="181" t="s">
        <v>0</v>
      </c>
      <c r="C23" s="11"/>
      <c r="D23" s="12"/>
      <c r="E23" s="11"/>
      <c r="F23" s="11"/>
      <c r="G23" s="175" t="s">
        <v>70</v>
      </c>
      <c r="H23" s="176" t="s">
        <v>71</v>
      </c>
      <c r="I23" s="177" t="s">
        <v>72</v>
      </c>
      <c r="J23" s="173" t="s">
        <v>26</v>
      </c>
      <c r="K23" s="1"/>
    </row>
    <row r="24" spans="1:11" ht="25.5">
      <c r="A24" s="34" t="s">
        <v>2</v>
      </c>
      <c r="B24" s="181"/>
      <c r="C24" s="14" t="s">
        <v>7</v>
      </c>
      <c r="D24" s="15" t="s">
        <v>8</v>
      </c>
      <c r="E24" s="14" t="s">
        <v>9</v>
      </c>
      <c r="F24" s="16" t="s">
        <v>10</v>
      </c>
      <c r="G24" s="175"/>
      <c r="H24" s="176"/>
      <c r="I24" s="177"/>
      <c r="J24" s="174" t="s">
        <v>26</v>
      </c>
      <c r="K24" s="1"/>
    </row>
    <row r="25" spans="1:11" ht="12.75">
      <c r="A25" s="35">
        <v>5</v>
      </c>
      <c r="B25" s="36" t="s">
        <v>29</v>
      </c>
      <c r="C25" s="37" t="s">
        <v>11</v>
      </c>
      <c r="D25" s="37">
        <v>1987</v>
      </c>
      <c r="E25" s="37" t="s">
        <v>5</v>
      </c>
      <c r="F25" s="37" t="s">
        <v>12</v>
      </c>
      <c r="G25" s="20">
        <v>1</v>
      </c>
      <c r="H25" s="20">
        <v>1</v>
      </c>
      <c r="I25" s="21">
        <v>2</v>
      </c>
      <c r="J25" s="38">
        <v>1</v>
      </c>
      <c r="K25" s="1"/>
    </row>
    <row r="26" spans="1:11" ht="12.75">
      <c r="A26" s="35">
        <v>46</v>
      </c>
      <c r="B26" s="39" t="s">
        <v>29</v>
      </c>
      <c r="C26" s="39" t="s">
        <v>11</v>
      </c>
      <c r="D26" s="39">
        <v>1987</v>
      </c>
      <c r="E26" s="39" t="s">
        <v>5</v>
      </c>
      <c r="F26" s="39" t="s">
        <v>12</v>
      </c>
      <c r="G26" s="39">
        <v>1</v>
      </c>
      <c r="H26" s="39">
        <v>1</v>
      </c>
      <c r="I26" s="39">
        <v>2</v>
      </c>
      <c r="J26" s="40"/>
      <c r="K26" s="1"/>
    </row>
    <row r="27" spans="1:11" ht="12.75">
      <c r="A27" s="35">
        <v>3</v>
      </c>
      <c r="B27" s="36" t="s">
        <v>27</v>
      </c>
      <c r="C27" s="37" t="s">
        <v>11</v>
      </c>
      <c r="D27" s="37">
        <v>1980</v>
      </c>
      <c r="E27" s="37" t="s">
        <v>5</v>
      </c>
      <c r="F27" s="37" t="s">
        <v>28</v>
      </c>
      <c r="G27" s="20">
        <v>2</v>
      </c>
      <c r="H27" s="20">
        <v>2</v>
      </c>
      <c r="I27" s="21">
        <v>4</v>
      </c>
      <c r="J27" s="38">
        <v>2</v>
      </c>
      <c r="K27" s="1"/>
    </row>
    <row r="28" spans="1:11" ht="12.75">
      <c r="A28" s="35">
        <v>140</v>
      </c>
      <c r="B28" s="39" t="s">
        <v>27</v>
      </c>
      <c r="C28" s="39" t="s">
        <v>11</v>
      </c>
      <c r="D28" s="39">
        <v>1980</v>
      </c>
      <c r="E28" s="39" t="s">
        <v>5</v>
      </c>
      <c r="F28" s="39" t="s">
        <v>28</v>
      </c>
      <c r="G28" s="39">
        <v>2</v>
      </c>
      <c r="H28" s="39">
        <v>2</v>
      </c>
      <c r="I28" s="39">
        <v>4</v>
      </c>
      <c r="J28" s="40"/>
      <c r="K28" s="1"/>
    </row>
    <row r="29" spans="1:11" ht="12.75">
      <c r="A29" s="35">
        <v>2</v>
      </c>
      <c r="B29" s="36" t="s">
        <v>34</v>
      </c>
      <c r="C29" s="37" t="s">
        <v>13</v>
      </c>
      <c r="D29" s="37">
        <v>1992</v>
      </c>
      <c r="E29" s="37" t="s">
        <v>5</v>
      </c>
      <c r="F29" s="37" t="s">
        <v>12</v>
      </c>
      <c r="G29" s="20">
        <v>3</v>
      </c>
      <c r="H29" s="20">
        <v>5</v>
      </c>
      <c r="I29" s="21">
        <v>8</v>
      </c>
      <c r="J29" s="38">
        <v>3</v>
      </c>
      <c r="K29" s="1"/>
    </row>
    <row r="30" spans="1:11" ht="12.75">
      <c r="A30" s="35">
        <v>134</v>
      </c>
      <c r="B30" s="39" t="s">
        <v>34</v>
      </c>
      <c r="C30" s="39" t="s">
        <v>13</v>
      </c>
      <c r="D30" s="39">
        <v>1992</v>
      </c>
      <c r="E30" s="39" t="s">
        <v>5</v>
      </c>
      <c r="F30" s="39" t="s">
        <v>12</v>
      </c>
      <c r="G30" s="39">
        <v>3</v>
      </c>
      <c r="H30" s="39">
        <v>5</v>
      </c>
      <c r="I30" s="39">
        <v>8</v>
      </c>
      <c r="J30" s="40"/>
      <c r="K30" s="1"/>
    </row>
    <row r="31" spans="1:11" ht="12.75">
      <c r="A31" s="35">
        <v>4</v>
      </c>
      <c r="B31" s="36" t="s">
        <v>31</v>
      </c>
      <c r="C31" s="37" t="s">
        <v>13</v>
      </c>
      <c r="D31" s="37">
        <v>1993</v>
      </c>
      <c r="E31" s="37" t="s">
        <v>5</v>
      </c>
      <c r="F31" s="37" t="s">
        <v>28</v>
      </c>
      <c r="G31" s="20">
        <v>4</v>
      </c>
      <c r="H31" s="20">
        <v>4</v>
      </c>
      <c r="I31" s="21">
        <v>8</v>
      </c>
      <c r="J31" s="38">
        <v>4</v>
      </c>
      <c r="K31" s="1"/>
    </row>
    <row r="32" spans="1:11" ht="12.75">
      <c r="A32" s="35">
        <v>187</v>
      </c>
      <c r="B32" s="39" t="s">
        <v>31</v>
      </c>
      <c r="C32" s="39" t="s">
        <v>13</v>
      </c>
      <c r="D32" s="39">
        <v>1993</v>
      </c>
      <c r="E32" s="39" t="s">
        <v>5</v>
      </c>
      <c r="F32" s="39" t="s">
        <v>28</v>
      </c>
      <c r="G32" s="39">
        <v>4</v>
      </c>
      <c r="H32" s="39">
        <v>4</v>
      </c>
      <c r="I32" s="39">
        <v>8</v>
      </c>
      <c r="J32" s="40"/>
      <c r="K32" s="1"/>
    </row>
    <row r="33" spans="1:11" ht="12.75">
      <c r="A33" s="35">
        <v>2</v>
      </c>
      <c r="B33" s="36" t="s">
        <v>32</v>
      </c>
      <c r="C33" s="37" t="s">
        <v>11</v>
      </c>
      <c r="D33" s="37">
        <v>1965</v>
      </c>
      <c r="E33" s="37" t="s">
        <v>5</v>
      </c>
      <c r="F33" s="37" t="s">
        <v>33</v>
      </c>
      <c r="G33" s="20">
        <v>6</v>
      </c>
      <c r="H33" s="20">
        <v>3</v>
      </c>
      <c r="I33" s="21">
        <v>9</v>
      </c>
      <c r="J33" s="38">
        <v>5</v>
      </c>
      <c r="K33" s="1"/>
    </row>
    <row r="34" spans="1:11" ht="12.75">
      <c r="A34" s="35">
        <v>162</v>
      </c>
      <c r="B34" s="39" t="s">
        <v>32</v>
      </c>
      <c r="C34" s="39" t="s">
        <v>11</v>
      </c>
      <c r="D34" s="39">
        <v>1965</v>
      </c>
      <c r="E34" s="39" t="s">
        <v>5</v>
      </c>
      <c r="F34" s="39" t="s">
        <v>33</v>
      </c>
      <c r="G34" s="39">
        <v>6</v>
      </c>
      <c r="H34" s="39">
        <v>3</v>
      </c>
      <c r="I34" s="39">
        <v>9</v>
      </c>
      <c r="J34" s="40"/>
      <c r="K34" s="1"/>
    </row>
    <row r="35" spans="1:11" ht="12.75">
      <c r="A35" s="35">
        <v>1</v>
      </c>
      <c r="B35" s="36" t="s">
        <v>35</v>
      </c>
      <c r="C35" s="37" t="s">
        <v>54</v>
      </c>
      <c r="D35" s="37">
        <v>1977</v>
      </c>
      <c r="E35" s="37" t="s">
        <v>23</v>
      </c>
      <c r="F35" s="37" t="s">
        <v>24</v>
      </c>
      <c r="G35" s="20">
        <v>5</v>
      </c>
      <c r="H35" s="20">
        <v>6</v>
      </c>
      <c r="I35" s="21">
        <v>11</v>
      </c>
      <c r="J35" s="38">
        <v>6</v>
      </c>
      <c r="K35" s="1"/>
    </row>
    <row r="36" spans="1:11" ht="12.75">
      <c r="A36" s="35">
        <v>18</v>
      </c>
      <c r="B36" s="39" t="s">
        <v>35</v>
      </c>
      <c r="C36" s="39" t="s">
        <v>54</v>
      </c>
      <c r="D36" s="39">
        <v>1977</v>
      </c>
      <c r="E36" s="39" t="s">
        <v>23</v>
      </c>
      <c r="F36" s="39" t="s">
        <v>24</v>
      </c>
      <c r="G36" s="39">
        <v>5</v>
      </c>
      <c r="H36" s="39">
        <v>6</v>
      </c>
      <c r="I36" s="39">
        <v>11</v>
      </c>
      <c r="J36" s="40"/>
      <c r="K36" s="1"/>
    </row>
    <row r="37" spans="1:11" ht="12.75">
      <c r="A37" s="41"/>
      <c r="B37" s="42"/>
      <c r="C37" s="43"/>
      <c r="D37" s="43"/>
      <c r="E37" s="43"/>
      <c r="F37" s="43"/>
      <c r="G37" s="44"/>
      <c r="H37" s="45"/>
      <c r="I37" s="46"/>
      <c r="J37" s="47"/>
      <c r="K37" s="1"/>
    </row>
    <row r="38" spans="1:11" ht="12.75">
      <c r="A38" s="1"/>
      <c r="B38" s="1" t="s">
        <v>59</v>
      </c>
      <c r="C38" s="9"/>
      <c r="D38" s="9"/>
      <c r="E38" s="9"/>
      <c r="F38" s="7"/>
      <c r="G38" s="1"/>
      <c r="H38" s="1"/>
      <c r="I38" s="1"/>
      <c r="J38" s="1"/>
      <c r="K38" s="1"/>
    </row>
    <row r="39" spans="1:11" ht="12.75">
      <c r="A39" s="33"/>
      <c r="B39" s="175" t="s">
        <v>0</v>
      </c>
      <c r="C39" s="11"/>
      <c r="D39" s="12"/>
      <c r="E39" s="11"/>
      <c r="F39" s="11"/>
      <c r="G39" s="175" t="s">
        <v>70</v>
      </c>
      <c r="H39" s="176" t="s">
        <v>71</v>
      </c>
      <c r="I39" s="177" t="s">
        <v>72</v>
      </c>
      <c r="J39" s="173" t="s">
        <v>26</v>
      </c>
      <c r="K39" s="1"/>
    </row>
    <row r="40" spans="1:11" ht="25.5">
      <c r="A40" s="48" t="s">
        <v>2</v>
      </c>
      <c r="B40" s="175"/>
      <c r="C40" s="14" t="s">
        <v>7</v>
      </c>
      <c r="D40" s="15" t="s">
        <v>8</v>
      </c>
      <c r="E40" s="14" t="s">
        <v>9</v>
      </c>
      <c r="F40" s="16" t="s">
        <v>10</v>
      </c>
      <c r="G40" s="175"/>
      <c r="H40" s="176"/>
      <c r="I40" s="177"/>
      <c r="J40" s="174" t="s">
        <v>26</v>
      </c>
      <c r="K40" s="1"/>
    </row>
    <row r="41" spans="1:11" ht="12.75">
      <c r="A41" s="49">
        <v>19</v>
      </c>
      <c r="B41" s="18" t="s">
        <v>38</v>
      </c>
      <c r="C41" s="19" t="s">
        <v>11</v>
      </c>
      <c r="D41" s="19">
        <v>1987</v>
      </c>
      <c r="E41" s="19" t="s">
        <v>5</v>
      </c>
      <c r="F41" s="19" t="s">
        <v>12</v>
      </c>
      <c r="G41" s="20">
        <v>1</v>
      </c>
      <c r="H41" s="20">
        <v>2</v>
      </c>
      <c r="I41" s="21">
        <v>3</v>
      </c>
      <c r="J41" s="171">
        <v>1</v>
      </c>
      <c r="K41" s="1"/>
    </row>
    <row r="42" spans="1:11" ht="12.75">
      <c r="A42" s="49">
        <v>188</v>
      </c>
      <c r="B42" s="23" t="s">
        <v>38</v>
      </c>
      <c r="C42" s="23" t="s">
        <v>11</v>
      </c>
      <c r="D42" s="23">
        <v>1987</v>
      </c>
      <c r="E42" s="23" t="s">
        <v>5</v>
      </c>
      <c r="F42" s="23" t="s">
        <v>12</v>
      </c>
      <c r="G42" s="23">
        <v>1</v>
      </c>
      <c r="H42" s="23">
        <v>2</v>
      </c>
      <c r="I42" s="23">
        <v>3</v>
      </c>
      <c r="J42" s="172"/>
      <c r="K42" s="1"/>
    </row>
    <row r="43" spans="1:11" ht="12.75">
      <c r="A43" s="49">
        <v>20</v>
      </c>
      <c r="B43" s="18" t="s">
        <v>37</v>
      </c>
      <c r="C43" s="19" t="s">
        <v>11</v>
      </c>
      <c r="D43" s="19">
        <v>1986</v>
      </c>
      <c r="E43" s="19" t="s">
        <v>30</v>
      </c>
      <c r="F43" s="19" t="s">
        <v>12</v>
      </c>
      <c r="G43" s="20">
        <v>2</v>
      </c>
      <c r="H43" s="20">
        <v>1</v>
      </c>
      <c r="I43" s="21">
        <v>3</v>
      </c>
      <c r="J43" s="171">
        <v>2</v>
      </c>
      <c r="K43" s="1"/>
    </row>
    <row r="44" spans="1:11" ht="12.75">
      <c r="A44" s="49">
        <v>16</v>
      </c>
      <c r="B44" s="23" t="s">
        <v>37</v>
      </c>
      <c r="C44" s="23" t="s">
        <v>11</v>
      </c>
      <c r="D44" s="23">
        <v>1986</v>
      </c>
      <c r="E44" s="23" t="s">
        <v>30</v>
      </c>
      <c r="F44" s="23" t="s">
        <v>12</v>
      </c>
      <c r="G44" s="23">
        <v>2</v>
      </c>
      <c r="H44" s="23">
        <v>1</v>
      </c>
      <c r="I44" s="23">
        <v>3</v>
      </c>
      <c r="J44" s="172"/>
      <c r="K44" s="1"/>
    </row>
    <row r="45" spans="1:11" ht="12.75">
      <c r="A45" s="35">
        <v>17</v>
      </c>
      <c r="B45" s="18" t="s">
        <v>39</v>
      </c>
      <c r="C45" s="19" t="s">
        <v>11</v>
      </c>
      <c r="D45" s="19">
        <v>1993</v>
      </c>
      <c r="E45" s="19" t="s">
        <v>5</v>
      </c>
      <c r="F45" s="19" t="s">
        <v>28</v>
      </c>
      <c r="G45" s="20">
        <v>4</v>
      </c>
      <c r="H45" s="20">
        <v>4</v>
      </c>
      <c r="I45" s="21">
        <v>8</v>
      </c>
      <c r="J45" s="171">
        <v>3</v>
      </c>
      <c r="K45" s="1"/>
    </row>
    <row r="46" spans="1:11" ht="12.75">
      <c r="A46" s="49">
        <v>20</v>
      </c>
      <c r="B46" s="23" t="s">
        <v>39</v>
      </c>
      <c r="C46" s="23" t="s">
        <v>11</v>
      </c>
      <c r="D46" s="23">
        <v>1993</v>
      </c>
      <c r="E46" s="23" t="s">
        <v>5</v>
      </c>
      <c r="F46" s="23" t="s">
        <v>28</v>
      </c>
      <c r="G46" s="23">
        <v>4</v>
      </c>
      <c r="H46" s="23">
        <v>4</v>
      </c>
      <c r="I46" s="23">
        <v>8</v>
      </c>
      <c r="J46" s="172"/>
      <c r="K46" s="1"/>
    </row>
    <row r="47" spans="1:11" ht="12.75">
      <c r="A47" s="49">
        <v>13</v>
      </c>
      <c r="B47" s="28" t="s">
        <v>58</v>
      </c>
      <c r="C47" s="19">
        <v>1</v>
      </c>
      <c r="D47" s="19">
        <v>1968</v>
      </c>
      <c r="E47" s="19" t="s">
        <v>3</v>
      </c>
      <c r="F47" s="19" t="s">
        <v>18</v>
      </c>
      <c r="G47" s="20">
        <v>3</v>
      </c>
      <c r="H47" s="20">
        <v>6</v>
      </c>
      <c r="I47" s="21">
        <v>9</v>
      </c>
      <c r="J47" s="171">
        <v>4</v>
      </c>
      <c r="K47" s="1"/>
    </row>
    <row r="48" spans="1:11" ht="12.75">
      <c r="A48" s="49">
        <v>136</v>
      </c>
      <c r="B48" s="23" t="s">
        <v>58</v>
      </c>
      <c r="C48" s="23">
        <v>1</v>
      </c>
      <c r="D48" s="23">
        <v>1968</v>
      </c>
      <c r="E48" s="23" t="s">
        <v>3</v>
      </c>
      <c r="F48" s="23" t="s">
        <v>18</v>
      </c>
      <c r="G48" s="23">
        <v>3</v>
      </c>
      <c r="H48" s="23">
        <v>6</v>
      </c>
      <c r="I48" s="23">
        <v>9</v>
      </c>
      <c r="J48" s="172"/>
      <c r="K48" s="1"/>
    </row>
    <row r="49" spans="1:11" ht="12.75">
      <c r="A49" s="49">
        <v>18</v>
      </c>
      <c r="B49" s="18" t="s">
        <v>45</v>
      </c>
      <c r="C49" s="19" t="s">
        <v>13</v>
      </c>
      <c r="D49" s="19">
        <v>1992</v>
      </c>
      <c r="E49" s="19" t="s">
        <v>5</v>
      </c>
      <c r="F49" s="19" t="s">
        <v>28</v>
      </c>
      <c r="G49" s="20">
        <v>6</v>
      </c>
      <c r="H49" s="20">
        <v>3</v>
      </c>
      <c r="I49" s="21">
        <v>9</v>
      </c>
      <c r="J49" s="171">
        <v>5</v>
      </c>
      <c r="K49" s="1"/>
    </row>
    <row r="50" spans="1:11" ht="12.75">
      <c r="A50" s="49">
        <v>37</v>
      </c>
      <c r="B50" s="23" t="s">
        <v>45</v>
      </c>
      <c r="C50" s="23" t="s">
        <v>13</v>
      </c>
      <c r="D50" s="23">
        <v>1992</v>
      </c>
      <c r="E50" s="23" t="s">
        <v>5</v>
      </c>
      <c r="F50" s="23" t="s">
        <v>28</v>
      </c>
      <c r="G50" s="23">
        <v>6</v>
      </c>
      <c r="H50" s="23">
        <v>3</v>
      </c>
      <c r="I50" s="23">
        <v>9</v>
      </c>
      <c r="J50" s="172"/>
      <c r="K50" s="1"/>
    </row>
    <row r="51" spans="1:11" ht="12.75">
      <c r="A51" s="49">
        <v>5</v>
      </c>
      <c r="B51" s="18" t="s">
        <v>40</v>
      </c>
      <c r="C51" s="19">
        <v>1</v>
      </c>
      <c r="D51" s="19">
        <v>1974</v>
      </c>
      <c r="E51" s="19" t="s">
        <v>3</v>
      </c>
      <c r="F51" s="19" t="s">
        <v>18</v>
      </c>
      <c r="G51" s="20">
        <v>5</v>
      </c>
      <c r="H51" s="20">
        <v>5</v>
      </c>
      <c r="I51" s="21">
        <v>10</v>
      </c>
      <c r="J51" s="171">
        <v>6</v>
      </c>
      <c r="K51" s="1"/>
    </row>
    <row r="52" spans="1:11" ht="12.75">
      <c r="A52" s="49">
        <v>174</v>
      </c>
      <c r="B52" s="23" t="s">
        <v>40</v>
      </c>
      <c r="C52" s="23">
        <v>1</v>
      </c>
      <c r="D52" s="23">
        <v>1974</v>
      </c>
      <c r="E52" s="23" t="s">
        <v>3</v>
      </c>
      <c r="F52" s="23" t="s">
        <v>18</v>
      </c>
      <c r="G52" s="23">
        <v>5</v>
      </c>
      <c r="H52" s="23">
        <v>5</v>
      </c>
      <c r="I52" s="23">
        <v>10</v>
      </c>
      <c r="J52" s="172"/>
      <c r="K52" s="1"/>
    </row>
    <row r="53" spans="1:11" ht="12.75">
      <c r="A53" s="49">
        <v>15</v>
      </c>
      <c r="B53" s="18" t="s">
        <v>46</v>
      </c>
      <c r="C53" s="19" t="s">
        <v>11</v>
      </c>
      <c r="D53" s="19">
        <v>1962</v>
      </c>
      <c r="E53" s="19" t="s">
        <v>5</v>
      </c>
      <c r="F53" s="19" t="s">
        <v>33</v>
      </c>
      <c r="G53" s="20">
        <v>7</v>
      </c>
      <c r="H53" s="20">
        <v>8</v>
      </c>
      <c r="I53" s="21">
        <v>15</v>
      </c>
      <c r="J53" s="171">
        <v>7</v>
      </c>
      <c r="K53" s="1"/>
    </row>
    <row r="54" spans="1:11" ht="12.75">
      <c r="A54" s="49">
        <v>13</v>
      </c>
      <c r="B54" s="23" t="s">
        <v>46</v>
      </c>
      <c r="C54" s="23" t="s">
        <v>11</v>
      </c>
      <c r="D54" s="23">
        <v>1962</v>
      </c>
      <c r="E54" s="23" t="s">
        <v>5</v>
      </c>
      <c r="F54" s="23" t="s">
        <v>33</v>
      </c>
      <c r="G54" s="23">
        <v>7</v>
      </c>
      <c r="H54" s="23">
        <v>8</v>
      </c>
      <c r="I54" s="23">
        <v>15</v>
      </c>
      <c r="J54" s="172"/>
      <c r="K54" s="1"/>
    </row>
    <row r="55" spans="1:11" ht="12.75">
      <c r="A55" s="49">
        <v>8</v>
      </c>
      <c r="B55" s="18" t="s">
        <v>50</v>
      </c>
      <c r="C55" s="19">
        <v>1</v>
      </c>
      <c r="D55" s="19">
        <v>1984</v>
      </c>
      <c r="E55" s="19" t="s">
        <v>23</v>
      </c>
      <c r="F55" s="19" t="s">
        <v>24</v>
      </c>
      <c r="G55" s="20">
        <v>8</v>
      </c>
      <c r="H55" s="20">
        <v>9</v>
      </c>
      <c r="I55" s="21">
        <v>17</v>
      </c>
      <c r="J55" s="171">
        <v>8</v>
      </c>
      <c r="K55" s="1"/>
    </row>
    <row r="56" spans="1:11" ht="12.75">
      <c r="A56" s="49">
        <v>106</v>
      </c>
      <c r="B56" s="23" t="s">
        <v>50</v>
      </c>
      <c r="C56" s="23">
        <v>1</v>
      </c>
      <c r="D56" s="23">
        <v>1984</v>
      </c>
      <c r="E56" s="23" t="s">
        <v>23</v>
      </c>
      <c r="F56" s="23" t="s">
        <v>24</v>
      </c>
      <c r="G56" s="23">
        <v>8</v>
      </c>
      <c r="H56" s="23">
        <v>9</v>
      </c>
      <c r="I56" s="23">
        <v>17</v>
      </c>
      <c r="J56" s="172"/>
      <c r="K56" s="1"/>
    </row>
    <row r="57" spans="1:11" ht="12.75">
      <c r="A57" s="49">
        <v>4</v>
      </c>
      <c r="B57" s="18" t="s">
        <v>52</v>
      </c>
      <c r="C57" s="19" t="s">
        <v>13</v>
      </c>
      <c r="D57" s="19">
        <v>1969</v>
      </c>
      <c r="E57" s="19" t="s">
        <v>3</v>
      </c>
      <c r="F57" s="19" t="s">
        <v>20</v>
      </c>
      <c r="G57" s="20">
        <v>11</v>
      </c>
      <c r="H57" s="20">
        <v>11</v>
      </c>
      <c r="I57" s="21">
        <v>22</v>
      </c>
      <c r="J57" s="171">
        <v>9</v>
      </c>
      <c r="K57" s="1"/>
    </row>
    <row r="58" spans="1:11" ht="12.75">
      <c r="A58" s="49">
        <v>115</v>
      </c>
      <c r="B58" s="23" t="s">
        <v>52</v>
      </c>
      <c r="C58" s="23" t="s">
        <v>13</v>
      </c>
      <c r="D58" s="23">
        <v>1969</v>
      </c>
      <c r="E58" s="23" t="s">
        <v>3</v>
      </c>
      <c r="F58" s="23" t="s">
        <v>20</v>
      </c>
      <c r="G58" s="23">
        <v>11</v>
      </c>
      <c r="H58" s="23">
        <v>11</v>
      </c>
      <c r="I58" s="23">
        <v>22</v>
      </c>
      <c r="J58" s="172"/>
      <c r="K58" s="1"/>
    </row>
    <row r="59" spans="1:11" ht="12.75">
      <c r="A59" s="49">
        <v>10</v>
      </c>
      <c r="B59" s="18" t="s">
        <v>49</v>
      </c>
      <c r="C59" s="19">
        <v>1</v>
      </c>
      <c r="D59" s="19">
        <v>1993</v>
      </c>
      <c r="E59" s="19" t="s">
        <v>5</v>
      </c>
      <c r="F59" s="19" t="s">
        <v>28</v>
      </c>
      <c r="G59" s="20">
        <v>14</v>
      </c>
      <c r="H59" s="20">
        <v>10</v>
      </c>
      <c r="I59" s="21">
        <v>24</v>
      </c>
      <c r="J59" s="171">
        <v>10</v>
      </c>
      <c r="K59" s="1"/>
    </row>
    <row r="60" spans="1:11" ht="12.75">
      <c r="A60" s="49">
        <v>122</v>
      </c>
      <c r="B60" s="23" t="s">
        <v>49</v>
      </c>
      <c r="C60" s="23">
        <v>1</v>
      </c>
      <c r="D60" s="23">
        <v>1993</v>
      </c>
      <c r="E60" s="23" t="s">
        <v>5</v>
      </c>
      <c r="F60" s="23" t="s">
        <v>28</v>
      </c>
      <c r="G60" s="23">
        <v>14</v>
      </c>
      <c r="H60" s="23">
        <v>10</v>
      </c>
      <c r="I60" s="23">
        <v>24</v>
      </c>
      <c r="J60" s="172"/>
      <c r="K60" s="1"/>
    </row>
    <row r="61" spans="1:11" ht="12.75">
      <c r="A61" s="49">
        <v>11</v>
      </c>
      <c r="B61" s="18" t="s">
        <v>41</v>
      </c>
      <c r="C61" s="19">
        <v>1</v>
      </c>
      <c r="D61" s="19">
        <v>1993</v>
      </c>
      <c r="E61" s="19" t="s">
        <v>5</v>
      </c>
      <c r="F61" s="19" t="s">
        <v>28</v>
      </c>
      <c r="G61" s="20">
        <v>13</v>
      </c>
      <c r="H61" s="20">
        <v>12</v>
      </c>
      <c r="I61" s="21">
        <v>25</v>
      </c>
      <c r="J61" s="171">
        <v>11</v>
      </c>
      <c r="K61" s="1"/>
    </row>
    <row r="62" spans="1:11" ht="12.75">
      <c r="A62" s="49">
        <v>146</v>
      </c>
      <c r="B62" s="23" t="s">
        <v>41</v>
      </c>
      <c r="C62" s="23">
        <v>1</v>
      </c>
      <c r="D62" s="23">
        <v>1993</v>
      </c>
      <c r="E62" s="23" t="s">
        <v>5</v>
      </c>
      <c r="F62" s="23" t="s">
        <v>28</v>
      </c>
      <c r="G62" s="23">
        <v>13</v>
      </c>
      <c r="H62" s="23">
        <v>12</v>
      </c>
      <c r="I62" s="23">
        <v>25</v>
      </c>
      <c r="J62" s="172"/>
      <c r="K62" s="1"/>
    </row>
    <row r="63" spans="1:11" ht="12.75">
      <c r="A63" s="49">
        <v>14</v>
      </c>
      <c r="B63" s="18" t="s">
        <v>42</v>
      </c>
      <c r="C63" s="19" t="s">
        <v>13</v>
      </c>
      <c r="D63" s="19">
        <v>1994</v>
      </c>
      <c r="E63" s="19" t="s">
        <v>5</v>
      </c>
      <c r="F63" s="19" t="s">
        <v>28</v>
      </c>
      <c r="G63" s="20">
        <v>18</v>
      </c>
      <c r="H63" s="20">
        <v>7</v>
      </c>
      <c r="I63" s="21">
        <v>25</v>
      </c>
      <c r="J63" s="171">
        <v>12</v>
      </c>
      <c r="K63" s="1"/>
    </row>
    <row r="64" spans="1:11" ht="12.75">
      <c r="A64" s="49">
        <v>196</v>
      </c>
      <c r="B64" s="23" t="s">
        <v>42</v>
      </c>
      <c r="C64" s="23" t="s">
        <v>13</v>
      </c>
      <c r="D64" s="23">
        <v>1994</v>
      </c>
      <c r="E64" s="23" t="s">
        <v>5</v>
      </c>
      <c r="F64" s="23" t="s">
        <v>28</v>
      </c>
      <c r="G64" s="23">
        <v>18</v>
      </c>
      <c r="H64" s="23">
        <v>7</v>
      </c>
      <c r="I64" s="23">
        <v>25</v>
      </c>
      <c r="J64" s="172"/>
      <c r="K64" s="1"/>
    </row>
    <row r="65" spans="1:11" ht="12.75">
      <c r="A65" s="49">
        <v>6</v>
      </c>
      <c r="B65" s="18" t="s">
        <v>43</v>
      </c>
      <c r="C65" s="19">
        <v>1</v>
      </c>
      <c r="D65" s="19">
        <v>1978</v>
      </c>
      <c r="E65" s="19" t="s">
        <v>3</v>
      </c>
      <c r="F65" s="19" t="s">
        <v>20</v>
      </c>
      <c r="G65" s="20">
        <v>9</v>
      </c>
      <c r="H65" s="20">
        <v>17</v>
      </c>
      <c r="I65" s="21">
        <v>26</v>
      </c>
      <c r="J65" s="171">
        <v>13</v>
      </c>
      <c r="K65" s="1"/>
    </row>
    <row r="66" spans="1:11" ht="12.75">
      <c r="A66" s="49">
        <v>61</v>
      </c>
      <c r="B66" s="23" t="s">
        <v>43</v>
      </c>
      <c r="C66" s="23">
        <v>1</v>
      </c>
      <c r="D66" s="23">
        <v>1978</v>
      </c>
      <c r="E66" s="23" t="s">
        <v>3</v>
      </c>
      <c r="F66" s="23" t="s">
        <v>20</v>
      </c>
      <c r="G66" s="23">
        <v>9</v>
      </c>
      <c r="H66" s="23">
        <v>17</v>
      </c>
      <c r="I66" s="23">
        <v>26</v>
      </c>
      <c r="J66" s="172"/>
      <c r="K66" s="1"/>
    </row>
    <row r="67" spans="1:11" ht="12.75">
      <c r="A67" s="49">
        <v>9</v>
      </c>
      <c r="B67" s="18" t="s">
        <v>44</v>
      </c>
      <c r="C67" s="19">
        <v>1</v>
      </c>
      <c r="D67" s="19">
        <v>1995</v>
      </c>
      <c r="E67" s="19" t="s">
        <v>5</v>
      </c>
      <c r="F67" s="19" t="s">
        <v>28</v>
      </c>
      <c r="G67" s="20">
        <v>12</v>
      </c>
      <c r="H67" s="20">
        <v>15</v>
      </c>
      <c r="I67" s="21">
        <v>27</v>
      </c>
      <c r="J67" s="171">
        <v>14</v>
      </c>
      <c r="K67" s="1"/>
    </row>
    <row r="68" spans="1:11" ht="12.75">
      <c r="A68" s="49">
        <v>175</v>
      </c>
      <c r="B68" s="23" t="s">
        <v>44</v>
      </c>
      <c r="C68" s="23">
        <v>1</v>
      </c>
      <c r="D68" s="23">
        <v>1995</v>
      </c>
      <c r="E68" s="23" t="s">
        <v>5</v>
      </c>
      <c r="F68" s="23" t="s">
        <v>28</v>
      </c>
      <c r="G68" s="23">
        <v>12</v>
      </c>
      <c r="H68" s="23">
        <v>15</v>
      </c>
      <c r="I68" s="23">
        <v>27</v>
      </c>
      <c r="J68" s="172"/>
      <c r="K68" s="1"/>
    </row>
    <row r="69" spans="1:11" ht="12.75">
      <c r="A69" s="49">
        <v>12</v>
      </c>
      <c r="B69" s="18" t="s">
        <v>55</v>
      </c>
      <c r="C69" s="19" t="s">
        <v>11</v>
      </c>
      <c r="D69" s="19">
        <v>1982</v>
      </c>
      <c r="E69" s="19" t="s">
        <v>56</v>
      </c>
      <c r="F69" s="19" t="s">
        <v>57</v>
      </c>
      <c r="G69" s="20">
        <v>10</v>
      </c>
      <c r="H69" s="20">
        <v>19</v>
      </c>
      <c r="I69" s="21">
        <v>29</v>
      </c>
      <c r="J69" s="171">
        <v>15</v>
      </c>
      <c r="K69" s="1"/>
    </row>
    <row r="70" spans="1:11" ht="12.75">
      <c r="A70" s="49">
        <v>68</v>
      </c>
      <c r="B70" s="23" t="s">
        <v>55</v>
      </c>
      <c r="C70" s="23" t="s">
        <v>11</v>
      </c>
      <c r="D70" s="23">
        <v>1982</v>
      </c>
      <c r="E70" s="23" t="s">
        <v>56</v>
      </c>
      <c r="F70" s="23" t="s">
        <v>57</v>
      </c>
      <c r="G70" s="23">
        <v>10</v>
      </c>
      <c r="H70" s="23">
        <v>19</v>
      </c>
      <c r="I70" s="23">
        <v>29</v>
      </c>
      <c r="J70" s="172"/>
      <c r="K70" s="1"/>
    </row>
    <row r="71" spans="1:11" ht="12.75">
      <c r="A71" s="49">
        <v>2</v>
      </c>
      <c r="B71" s="18" t="s">
        <v>47</v>
      </c>
      <c r="C71" s="19">
        <v>2</v>
      </c>
      <c r="D71" s="19">
        <v>1972</v>
      </c>
      <c r="E71" s="19" t="s">
        <v>3</v>
      </c>
      <c r="F71" s="19" t="s">
        <v>20</v>
      </c>
      <c r="G71" s="20">
        <v>15</v>
      </c>
      <c r="H71" s="20">
        <v>14</v>
      </c>
      <c r="I71" s="21">
        <v>29</v>
      </c>
      <c r="J71" s="171">
        <v>16</v>
      </c>
      <c r="K71" s="1"/>
    </row>
    <row r="72" spans="1:11" ht="12.75">
      <c r="A72" s="49">
        <v>109</v>
      </c>
      <c r="B72" s="23" t="s">
        <v>47</v>
      </c>
      <c r="C72" s="23">
        <v>2</v>
      </c>
      <c r="D72" s="23">
        <v>1972</v>
      </c>
      <c r="E72" s="23" t="s">
        <v>3</v>
      </c>
      <c r="F72" s="23" t="s">
        <v>20</v>
      </c>
      <c r="G72" s="23">
        <v>15</v>
      </c>
      <c r="H72" s="23">
        <v>14</v>
      </c>
      <c r="I72" s="23">
        <v>29</v>
      </c>
      <c r="J72" s="172"/>
      <c r="K72" s="1"/>
    </row>
    <row r="73" spans="1:11" ht="12.75">
      <c r="A73" s="49">
        <v>3</v>
      </c>
      <c r="B73" s="28" t="s">
        <v>48</v>
      </c>
      <c r="C73" s="19">
        <v>1</v>
      </c>
      <c r="D73" s="19">
        <v>1959</v>
      </c>
      <c r="E73" s="19" t="s">
        <v>3</v>
      </c>
      <c r="F73" s="19" t="s">
        <v>20</v>
      </c>
      <c r="G73" s="20">
        <v>16</v>
      </c>
      <c r="H73" s="20">
        <v>13</v>
      </c>
      <c r="I73" s="21">
        <v>29</v>
      </c>
      <c r="J73" s="171">
        <v>17</v>
      </c>
      <c r="K73" s="1"/>
    </row>
    <row r="74" spans="1:11" ht="12.75">
      <c r="A74" s="49">
        <v>133</v>
      </c>
      <c r="B74" s="23" t="s">
        <v>48</v>
      </c>
      <c r="C74" s="23">
        <v>1</v>
      </c>
      <c r="D74" s="23">
        <v>1959</v>
      </c>
      <c r="E74" s="23" t="s">
        <v>3</v>
      </c>
      <c r="F74" s="23" t="s">
        <v>20</v>
      </c>
      <c r="G74" s="23">
        <v>16</v>
      </c>
      <c r="H74" s="23">
        <v>13</v>
      </c>
      <c r="I74" s="23">
        <v>29</v>
      </c>
      <c r="J74" s="172"/>
      <c r="K74" s="1"/>
    </row>
    <row r="75" spans="1:11" ht="12.75">
      <c r="A75" s="49">
        <v>7</v>
      </c>
      <c r="B75" s="18" t="s">
        <v>51</v>
      </c>
      <c r="C75" s="19">
        <v>1</v>
      </c>
      <c r="D75" s="19">
        <v>1977</v>
      </c>
      <c r="E75" s="19" t="s">
        <v>23</v>
      </c>
      <c r="F75" s="19" t="s">
        <v>24</v>
      </c>
      <c r="G75" s="20">
        <v>17</v>
      </c>
      <c r="H75" s="20">
        <v>16</v>
      </c>
      <c r="I75" s="21">
        <v>33</v>
      </c>
      <c r="J75" s="171">
        <v>18</v>
      </c>
      <c r="K75" s="1"/>
    </row>
    <row r="76" spans="1:11" ht="12.75">
      <c r="A76" s="49">
        <v>56</v>
      </c>
      <c r="B76" s="23" t="s">
        <v>51</v>
      </c>
      <c r="C76" s="23">
        <v>1</v>
      </c>
      <c r="D76" s="23">
        <v>1977</v>
      </c>
      <c r="E76" s="23" t="s">
        <v>23</v>
      </c>
      <c r="F76" s="23" t="s">
        <v>24</v>
      </c>
      <c r="G76" s="23">
        <v>17</v>
      </c>
      <c r="H76" s="23">
        <v>16</v>
      </c>
      <c r="I76" s="23">
        <v>33</v>
      </c>
      <c r="J76" s="172"/>
      <c r="K76" s="1"/>
    </row>
    <row r="77" spans="1:11" ht="12.75">
      <c r="A77" s="49">
        <v>1</v>
      </c>
      <c r="B77" s="18" t="s">
        <v>53</v>
      </c>
      <c r="C77" s="19" t="s">
        <v>54</v>
      </c>
      <c r="D77" s="19">
        <v>1987</v>
      </c>
      <c r="E77" s="19" t="s">
        <v>3</v>
      </c>
      <c r="F77" s="19" t="s">
        <v>18</v>
      </c>
      <c r="G77" s="20">
        <v>19</v>
      </c>
      <c r="H77" s="20">
        <v>18</v>
      </c>
      <c r="I77" s="21">
        <v>37</v>
      </c>
      <c r="J77" s="171">
        <v>19</v>
      </c>
      <c r="K77" s="1"/>
    </row>
    <row r="78" spans="1:11" ht="12.75">
      <c r="A78" s="49">
        <v>7</v>
      </c>
      <c r="B78" s="23" t="s">
        <v>53</v>
      </c>
      <c r="C78" s="23" t="s">
        <v>54</v>
      </c>
      <c r="D78" s="23">
        <v>1987</v>
      </c>
      <c r="E78" s="23" t="s">
        <v>3</v>
      </c>
      <c r="F78" s="23" t="s">
        <v>18</v>
      </c>
      <c r="G78" s="23">
        <v>19</v>
      </c>
      <c r="H78" s="23">
        <v>18</v>
      </c>
      <c r="I78" s="23">
        <v>37</v>
      </c>
      <c r="J78" s="172"/>
      <c r="K78" s="1"/>
    </row>
    <row r="79" spans="1:11" ht="12.75">
      <c r="A79" s="41"/>
      <c r="B79" s="50"/>
      <c r="C79" s="51"/>
      <c r="D79" s="51"/>
      <c r="E79" s="51"/>
      <c r="F79" s="51"/>
      <c r="G79" s="52"/>
      <c r="H79" s="53"/>
      <c r="I79" s="46"/>
      <c r="J79" s="54"/>
      <c r="K79" s="1"/>
    </row>
    <row r="80" spans="1:11" ht="12.75">
      <c r="A80" s="1"/>
      <c r="B80" s="1" t="s">
        <v>65</v>
      </c>
      <c r="C80" s="9"/>
      <c r="D80" s="9"/>
      <c r="E80" s="9"/>
      <c r="F80" s="7"/>
      <c r="G80" s="1"/>
      <c r="H80" s="1"/>
      <c r="I80" s="1"/>
      <c r="J80" s="1"/>
      <c r="K80" s="1"/>
    </row>
    <row r="81" spans="1:11" ht="12.75">
      <c r="A81" s="33"/>
      <c r="B81" s="175" t="s">
        <v>0</v>
      </c>
      <c r="C81" s="11"/>
      <c r="D81" s="12"/>
      <c r="E81" s="11"/>
      <c r="F81" s="11"/>
      <c r="G81" s="175" t="s">
        <v>70</v>
      </c>
      <c r="H81" s="176" t="s">
        <v>71</v>
      </c>
      <c r="I81" s="177" t="s">
        <v>72</v>
      </c>
      <c r="J81" s="173" t="s">
        <v>26</v>
      </c>
      <c r="K81" s="1"/>
    </row>
    <row r="82" spans="1:11" ht="25.5">
      <c r="A82" s="48" t="s">
        <v>2</v>
      </c>
      <c r="B82" s="175"/>
      <c r="C82" s="14" t="s">
        <v>7</v>
      </c>
      <c r="D82" s="15" t="s">
        <v>8</v>
      </c>
      <c r="E82" s="14" t="s">
        <v>9</v>
      </c>
      <c r="F82" s="16" t="s">
        <v>10</v>
      </c>
      <c r="G82" s="175"/>
      <c r="H82" s="176"/>
      <c r="I82" s="177"/>
      <c r="J82" s="178" t="s">
        <v>26</v>
      </c>
      <c r="K82" s="1"/>
    </row>
    <row r="83" spans="1:11" ht="12.75">
      <c r="A83" s="55">
        <v>1</v>
      </c>
      <c r="B83" s="36" t="s">
        <v>61</v>
      </c>
      <c r="C83" s="19"/>
      <c r="D83" s="19"/>
      <c r="E83" s="19" t="s">
        <v>5</v>
      </c>
      <c r="F83" s="19"/>
      <c r="G83" s="20">
        <v>1</v>
      </c>
      <c r="H83" s="20">
        <v>1</v>
      </c>
      <c r="I83" s="21">
        <v>2</v>
      </c>
      <c r="J83" s="22">
        <v>1</v>
      </c>
      <c r="K83" s="1"/>
    </row>
    <row r="84" spans="1:11" ht="12.75">
      <c r="A84" s="55" t="s">
        <v>62</v>
      </c>
      <c r="B84" s="56" t="s">
        <v>61</v>
      </c>
      <c r="C84" s="24"/>
      <c r="D84" s="24"/>
      <c r="E84" s="24"/>
      <c r="F84" s="24"/>
      <c r="G84" s="25"/>
      <c r="H84" s="25"/>
      <c r="I84" s="26"/>
      <c r="J84" s="27"/>
      <c r="K84" s="1"/>
    </row>
    <row r="85" spans="1:11" ht="12.75">
      <c r="A85" s="55">
        <v>2</v>
      </c>
      <c r="B85" s="36" t="s">
        <v>63</v>
      </c>
      <c r="C85" s="19"/>
      <c r="D85" s="19"/>
      <c r="E85" s="19" t="s">
        <v>5</v>
      </c>
      <c r="F85" s="19"/>
      <c r="G85" s="20">
        <v>2</v>
      </c>
      <c r="H85" s="20">
        <v>2</v>
      </c>
      <c r="I85" s="21">
        <v>4</v>
      </c>
      <c r="J85" s="29">
        <v>2</v>
      </c>
      <c r="K85" s="1"/>
    </row>
    <row r="86" spans="1:11" ht="12.75">
      <c r="A86" s="55" t="s">
        <v>64</v>
      </c>
      <c r="B86" s="56" t="s">
        <v>63</v>
      </c>
      <c r="C86" s="24"/>
      <c r="D86" s="24"/>
      <c r="E86" s="24"/>
      <c r="F86" s="24"/>
      <c r="G86" s="25"/>
      <c r="H86" s="25"/>
      <c r="I86" s="26"/>
      <c r="J86" s="30"/>
      <c r="K86" s="1"/>
    </row>
    <row r="87" spans="1:11" ht="12.75">
      <c r="A87" s="55">
        <v>3</v>
      </c>
      <c r="B87" s="36" t="s">
        <v>66</v>
      </c>
      <c r="C87" s="19"/>
      <c r="D87" s="19"/>
      <c r="E87" s="19" t="s">
        <v>5</v>
      </c>
      <c r="F87" s="19"/>
      <c r="G87" s="20">
        <v>3</v>
      </c>
      <c r="H87" s="20">
        <v>3</v>
      </c>
      <c r="I87" s="21">
        <v>6</v>
      </c>
      <c r="J87" s="29">
        <v>3</v>
      </c>
      <c r="K87" s="1"/>
    </row>
    <row r="88" spans="1:11" ht="12.75">
      <c r="A88" s="55" t="s">
        <v>68</v>
      </c>
      <c r="B88" s="56" t="s">
        <v>66</v>
      </c>
      <c r="C88" s="24"/>
      <c r="D88" s="24"/>
      <c r="E88" s="24"/>
      <c r="F88" s="24"/>
      <c r="G88" s="25"/>
      <c r="H88" s="25"/>
      <c r="I88" s="26"/>
      <c r="J88" s="30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57"/>
      <c r="B90" s="57" t="s">
        <v>14</v>
      </c>
      <c r="C90" s="57"/>
      <c r="D90" s="57" t="s">
        <v>17</v>
      </c>
      <c r="E90" s="57"/>
      <c r="F90" s="7"/>
      <c r="G90" s="1"/>
      <c r="H90" s="1"/>
      <c r="I90" s="1"/>
      <c r="J90" s="1"/>
      <c r="K90" s="1"/>
    </row>
    <row r="91" spans="1:11" ht="12.75">
      <c r="A91" s="57"/>
      <c r="B91" s="57"/>
      <c r="C91" s="57"/>
      <c r="D91" s="57"/>
      <c r="E91" s="57"/>
      <c r="F91" s="7"/>
      <c r="G91" s="1"/>
      <c r="H91" s="1"/>
      <c r="I91" s="1"/>
      <c r="J91" s="1"/>
      <c r="K91" s="1"/>
    </row>
    <row r="92" spans="1:11" ht="12.75">
      <c r="A92" s="57"/>
      <c r="B92" s="57" t="s">
        <v>15</v>
      </c>
      <c r="C92" s="57"/>
      <c r="D92" s="57" t="s">
        <v>67</v>
      </c>
      <c r="E92" s="57"/>
      <c r="F92" s="7"/>
      <c r="G92" s="1"/>
      <c r="H92" s="1"/>
      <c r="I92" s="1"/>
      <c r="J92" s="1"/>
      <c r="K92" s="1"/>
    </row>
  </sheetData>
  <sheetProtection/>
  <mergeCells count="43">
    <mergeCell ref="A2:K2"/>
    <mergeCell ref="A3:K3"/>
    <mergeCell ref="A5:K5"/>
    <mergeCell ref="B9:D9"/>
    <mergeCell ref="H11:H12"/>
    <mergeCell ref="I11:I12"/>
    <mergeCell ref="J11:J12"/>
    <mergeCell ref="B23:B24"/>
    <mergeCell ref="G23:G24"/>
    <mergeCell ref="H23:H24"/>
    <mergeCell ref="B11:B12"/>
    <mergeCell ref="G11:G12"/>
    <mergeCell ref="B39:B40"/>
    <mergeCell ref="G39:G40"/>
    <mergeCell ref="H39:H40"/>
    <mergeCell ref="I39:I40"/>
    <mergeCell ref="J45:J46"/>
    <mergeCell ref="J47:J48"/>
    <mergeCell ref="I23:I24"/>
    <mergeCell ref="J23:J24"/>
    <mergeCell ref="J57:J58"/>
    <mergeCell ref="J59:J60"/>
    <mergeCell ref="J39:J40"/>
    <mergeCell ref="B81:B82"/>
    <mergeCell ref="G81:G82"/>
    <mergeCell ref="H81:H82"/>
    <mergeCell ref="I81:I82"/>
    <mergeCell ref="J81:J82"/>
    <mergeCell ref="J41:J42"/>
    <mergeCell ref="J43:J44"/>
    <mergeCell ref="J49:J50"/>
    <mergeCell ref="J51:J52"/>
    <mergeCell ref="J53:J54"/>
    <mergeCell ref="J55:J56"/>
    <mergeCell ref="J73:J74"/>
    <mergeCell ref="J75:J76"/>
    <mergeCell ref="J77:J78"/>
    <mergeCell ref="J61:J62"/>
    <mergeCell ref="J63:J64"/>
    <mergeCell ref="J65:J66"/>
    <mergeCell ref="J67:J68"/>
    <mergeCell ref="J69:J70"/>
    <mergeCell ref="J71:J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0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62" customWidth="1"/>
    <col min="2" max="2" width="21.125" style="0" customWidth="1"/>
    <col min="3" max="3" width="8.00390625" style="63" customWidth="1"/>
    <col min="4" max="4" width="7.75390625" style="63" customWidth="1"/>
    <col min="5" max="5" width="11.75390625" style="63" customWidth="1"/>
    <col min="6" max="6" width="15.125" style="63" customWidth="1"/>
    <col min="7" max="7" width="5.37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4.375" style="0" hidden="1" customWidth="1"/>
    <col min="14" max="14" width="5.125" style="0" hidden="1" customWidth="1"/>
    <col min="15" max="15" width="9.625" style="0" bestFit="1" customWidth="1"/>
    <col min="16" max="16" width="8.00390625" style="0" customWidth="1"/>
    <col min="17" max="17" width="10.625" style="0" customWidth="1"/>
    <col min="18" max="18" width="9.875" style="0" customWidth="1"/>
    <col min="19" max="19" width="8.375" style="0" customWidth="1"/>
  </cols>
  <sheetData>
    <row r="2" spans="1:20" ht="18.75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>
      <c r="A3" s="167" t="s">
        <v>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13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20" ht="18">
      <c r="A5" s="187" t="s">
        <v>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13" ht="12.75">
      <c r="A6" s="58"/>
      <c r="B6" s="59"/>
      <c r="C6" s="59"/>
      <c r="D6" s="59"/>
      <c r="E6" s="59"/>
      <c r="F6" s="59"/>
      <c r="G6" s="59" t="s">
        <v>73</v>
      </c>
      <c r="H6" s="59"/>
      <c r="I6" s="59"/>
      <c r="J6" s="59"/>
      <c r="K6" s="59"/>
      <c r="L6" s="59"/>
      <c r="M6" s="59"/>
    </row>
    <row r="7" spans="1:13" ht="15.75">
      <c r="A7" s="58"/>
      <c r="C7" s="60"/>
      <c r="D7" s="59"/>
      <c r="E7" s="61"/>
      <c r="F7" s="59"/>
      <c r="G7" s="61"/>
      <c r="H7" s="59"/>
      <c r="I7" s="59"/>
      <c r="J7" s="59"/>
      <c r="K7" s="59"/>
      <c r="L7" s="59"/>
      <c r="M7" s="59"/>
    </row>
    <row r="8" ht="12.75">
      <c r="Q8" s="64" t="s">
        <v>74</v>
      </c>
    </row>
    <row r="9" spans="2:18" ht="15">
      <c r="B9" s="188" t="s">
        <v>75</v>
      </c>
      <c r="C9" s="188"/>
      <c r="D9" s="188"/>
      <c r="R9" s="64">
        <v>40803</v>
      </c>
    </row>
    <row r="10" spans="1:5" ht="13.5" thickBot="1">
      <c r="A10"/>
      <c r="B10" t="s">
        <v>25</v>
      </c>
      <c r="C10" s="65"/>
      <c r="D10" s="65"/>
      <c r="E10" s="65"/>
    </row>
    <row r="11" spans="1:19" ht="12.75" customHeight="1">
      <c r="A11" s="66"/>
      <c r="B11" s="189" t="s">
        <v>0</v>
      </c>
      <c r="C11" s="67"/>
      <c r="D11" s="68"/>
      <c r="E11" s="67"/>
      <c r="F11" s="67"/>
      <c r="G11" s="190" t="s">
        <v>76</v>
      </c>
      <c r="H11" s="191" t="s">
        <v>77</v>
      </c>
      <c r="I11" s="191"/>
      <c r="J11" s="191"/>
      <c r="K11" s="191" t="s">
        <v>78</v>
      </c>
      <c r="L11" s="191"/>
      <c r="M11" s="191"/>
      <c r="N11" s="191"/>
      <c r="O11" s="192" t="s">
        <v>79</v>
      </c>
      <c r="P11" s="189" t="s">
        <v>80</v>
      </c>
      <c r="Q11" s="193" t="s">
        <v>81</v>
      </c>
      <c r="R11" s="194" t="s">
        <v>82</v>
      </c>
      <c r="S11" s="195" t="s">
        <v>1</v>
      </c>
    </row>
    <row r="12" spans="1:19" ht="46.5" customHeight="1">
      <c r="A12" s="70" t="s">
        <v>2</v>
      </c>
      <c r="B12" s="189"/>
      <c r="C12" s="71" t="s">
        <v>7</v>
      </c>
      <c r="D12" s="72" t="s">
        <v>8</v>
      </c>
      <c r="E12" s="71" t="s">
        <v>9</v>
      </c>
      <c r="F12" s="73" t="s">
        <v>10</v>
      </c>
      <c r="G12" s="190"/>
      <c r="H12" s="74" t="s">
        <v>83</v>
      </c>
      <c r="I12" s="75" t="s">
        <v>84</v>
      </c>
      <c r="J12" s="69" t="s">
        <v>85</v>
      </c>
      <c r="K12" s="74" t="s">
        <v>83</v>
      </c>
      <c r="L12" s="75" t="s">
        <v>84</v>
      </c>
      <c r="M12" s="75" t="s">
        <v>85</v>
      </c>
      <c r="N12" s="69" t="s">
        <v>86</v>
      </c>
      <c r="O12" s="192"/>
      <c r="P12" s="189"/>
      <c r="Q12" s="193"/>
      <c r="R12" s="194"/>
      <c r="S12" s="196" t="s">
        <v>1</v>
      </c>
    </row>
    <row r="13" spans="1:19" ht="12.75">
      <c r="A13" s="76">
        <v>4</v>
      </c>
      <c r="B13" s="77" t="s">
        <v>4</v>
      </c>
      <c r="C13" s="78" t="s">
        <v>11</v>
      </c>
      <c r="D13" s="78">
        <v>1986</v>
      </c>
      <c r="E13" s="78" t="s">
        <v>5</v>
      </c>
      <c r="F13" s="78" t="s">
        <v>12</v>
      </c>
      <c r="G13" s="79">
        <f>IF(ISTEXT(B13),1," ")</f>
        <v>1</v>
      </c>
      <c r="H13" s="80">
        <v>0</v>
      </c>
      <c r="I13" s="80">
        <v>36</v>
      </c>
      <c r="J13" s="80">
        <v>0</v>
      </c>
      <c r="K13" s="80">
        <v>0</v>
      </c>
      <c r="L13" s="80">
        <v>38</v>
      </c>
      <c r="M13" s="80">
        <v>16</v>
      </c>
      <c r="N13" s="80">
        <v>92</v>
      </c>
      <c r="O13" s="81">
        <f aca="true" t="shared" si="0" ref="O13:O20">IF(AND(ISNUMBER(I13),ISNUMBER(L13)),(K13-H13)*60^2+(L13-I13)*60+(M13-J13)+(N13)/100," ")</f>
        <v>136.92</v>
      </c>
      <c r="P13" s="82">
        <v>52</v>
      </c>
      <c r="Q13" s="83">
        <f aca="true" t="shared" si="1" ref="Q13:Q20">IF(ISNUMBER(O13),O13+P13," ")</f>
        <v>188.92</v>
      </c>
      <c r="R13" s="84">
        <f>IF(AND(ISNUMBER(Q13),ISNUMBER(Q14)),MIN(Q13:Q14),IF(ISNUMBER(Q13),Q13,IF(ISNUMBER(Q14),Q14," ")))</f>
        <v>143.01</v>
      </c>
      <c r="S13" s="85">
        <v>1</v>
      </c>
    </row>
    <row r="14" spans="1:19" ht="12.75">
      <c r="A14" s="76">
        <v>125</v>
      </c>
      <c r="B14" s="86" t="s">
        <v>4</v>
      </c>
      <c r="C14" s="87"/>
      <c r="D14" s="87"/>
      <c r="E14" s="87"/>
      <c r="F14" s="87"/>
      <c r="G14" s="79">
        <f>IF(ISTEXT(B13),2," ")</f>
        <v>2</v>
      </c>
      <c r="H14" s="80">
        <v>1</v>
      </c>
      <c r="I14" s="80">
        <v>38</v>
      </c>
      <c r="J14" s="80">
        <v>0</v>
      </c>
      <c r="K14" s="80">
        <v>1</v>
      </c>
      <c r="L14" s="80">
        <v>40</v>
      </c>
      <c r="M14" s="80">
        <v>21</v>
      </c>
      <c r="N14" s="80">
        <v>1</v>
      </c>
      <c r="O14" s="81">
        <f t="shared" si="0"/>
        <v>141.01</v>
      </c>
      <c r="P14" s="82">
        <v>2</v>
      </c>
      <c r="Q14" s="83">
        <f t="shared" si="1"/>
        <v>143.01</v>
      </c>
      <c r="R14" s="88">
        <f>R13</f>
        <v>143.01</v>
      </c>
      <c r="S14" s="89"/>
    </row>
    <row r="15" spans="1:19" ht="12.75">
      <c r="A15" s="76">
        <v>2</v>
      </c>
      <c r="B15" s="90" t="s">
        <v>19</v>
      </c>
      <c r="C15" s="78">
        <v>1</v>
      </c>
      <c r="D15" s="78">
        <v>1978</v>
      </c>
      <c r="E15" s="78" t="s">
        <v>3</v>
      </c>
      <c r="F15" s="78" t="s">
        <v>20</v>
      </c>
      <c r="G15" s="79">
        <f>IF(ISTEXT(B15),1," ")</f>
        <v>1</v>
      </c>
      <c r="H15" s="80">
        <v>0</v>
      </c>
      <c r="I15" s="80">
        <v>33</v>
      </c>
      <c r="J15" s="80">
        <v>0</v>
      </c>
      <c r="K15" s="80">
        <v>0</v>
      </c>
      <c r="L15" s="80">
        <v>36</v>
      </c>
      <c r="M15" s="80">
        <v>9</v>
      </c>
      <c r="N15" s="80">
        <v>76</v>
      </c>
      <c r="O15" s="81">
        <f t="shared" si="0"/>
        <v>189.76</v>
      </c>
      <c r="P15" s="91">
        <v>2</v>
      </c>
      <c r="Q15" s="83">
        <f t="shared" si="1"/>
        <v>191.76</v>
      </c>
      <c r="R15" s="92">
        <f>IF(AND(ISNUMBER(Q15),ISNUMBER(Q16)),MIN(Q15:Q16),IF(ISNUMBER(Q15),Q15,IF(ISNUMBER(Q16),Q16," ")))</f>
        <v>191.76</v>
      </c>
      <c r="S15" s="93">
        <v>2</v>
      </c>
    </row>
    <row r="16" spans="1:19" ht="12.75">
      <c r="A16" s="76">
        <v>144</v>
      </c>
      <c r="B16" s="86" t="s">
        <v>19</v>
      </c>
      <c r="C16" s="87"/>
      <c r="D16" s="87"/>
      <c r="E16" s="87"/>
      <c r="F16" s="87"/>
      <c r="G16" s="79">
        <f>IF(ISTEXT(B15),2," ")</f>
        <v>2</v>
      </c>
      <c r="H16" s="80">
        <v>1</v>
      </c>
      <c r="I16" s="80">
        <v>34</v>
      </c>
      <c r="J16" s="80">
        <v>0</v>
      </c>
      <c r="K16" s="80">
        <v>1</v>
      </c>
      <c r="L16" s="80">
        <v>37</v>
      </c>
      <c r="M16" s="80">
        <v>17</v>
      </c>
      <c r="N16" s="80">
        <v>96</v>
      </c>
      <c r="O16" s="81">
        <f t="shared" si="0"/>
        <v>197.96</v>
      </c>
      <c r="P16" s="91">
        <v>4</v>
      </c>
      <c r="Q16" s="83">
        <f t="shared" si="1"/>
        <v>201.96</v>
      </c>
      <c r="R16" s="94">
        <f>R15</f>
        <v>191.76</v>
      </c>
      <c r="S16" s="95"/>
    </row>
    <row r="17" spans="1:19" ht="12.75">
      <c r="A17" s="76">
        <v>3</v>
      </c>
      <c r="B17" s="90" t="s">
        <v>16</v>
      </c>
      <c r="C17" s="78" t="s">
        <v>13</v>
      </c>
      <c r="D17" s="78">
        <v>1974</v>
      </c>
      <c r="E17" s="78" t="s">
        <v>3</v>
      </c>
      <c r="F17" s="78" t="s">
        <v>18</v>
      </c>
      <c r="G17" s="79">
        <f>IF(ISTEXT(B17),1," ")</f>
        <v>1</v>
      </c>
      <c r="H17" s="80">
        <v>0</v>
      </c>
      <c r="I17" s="80">
        <v>34</v>
      </c>
      <c r="J17" s="80">
        <v>0</v>
      </c>
      <c r="K17" s="80">
        <v>0</v>
      </c>
      <c r="L17" s="80">
        <v>36</v>
      </c>
      <c r="M17" s="80">
        <v>38</v>
      </c>
      <c r="N17" s="80">
        <v>38</v>
      </c>
      <c r="O17" s="81">
        <f t="shared" si="0"/>
        <v>158.38</v>
      </c>
      <c r="P17" s="91">
        <v>54</v>
      </c>
      <c r="Q17" s="83">
        <f t="shared" si="1"/>
        <v>212.38</v>
      </c>
      <c r="R17" s="92">
        <f>IF(AND(ISNUMBER(Q17),ISNUMBER(Q18)),MIN(Q17:Q18),IF(ISNUMBER(Q17),Q17,IF(ISNUMBER(Q18),Q18," ")))</f>
        <v>212.38</v>
      </c>
      <c r="S17" s="93">
        <v>3</v>
      </c>
    </row>
    <row r="18" spans="1:19" ht="12.75">
      <c r="A18" s="76">
        <v>113</v>
      </c>
      <c r="B18" s="86" t="s">
        <v>16</v>
      </c>
      <c r="C18" s="87"/>
      <c r="D18" s="87"/>
      <c r="E18" s="87"/>
      <c r="F18" s="87"/>
      <c r="G18" s="79">
        <f>IF(ISTEXT(B17),2," ")</f>
        <v>2</v>
      </c>
      <c r="H18" s="80">
        <v>1</v>
      </c>
      <c r="I18" s="80">
        <v>36</v>
      </c>
      <c r="J18" s="80">
        <v>0</v>
      </c>
      <c r="K18" s="80">
        <v>1</v>
      </c>
      <c r="L18" s="80">
        <v>39</v>
      </c>
      <c r="M18" s="80">
        <v>3</v>
      </c>
      <c r="N18" s="80">
        <v>26</v>
      </c>
      <c r="O18" s="81">
        <f t="shared" si="0"/>
        <v>183.26</v>
      </c>
      <c r="P18" s="91">
        <v>58</v>
      </c>
      <c r="Q18" s="83">
        <f t="shared" si="1"/>
        <v>241.26</v>
      </c>
      <c r="R18" s="94">
        <f>R17</f>
        <v>212.38</v>
      </c>
      <c r="S18" s="95"/>
    </row>
    <row r="19" spans="1:19" ht="12.75">
      <c r="A19" s="76">
        <v>1</v>
      </c>
      <c r="B19" s="77" t="s">
        <v>22</v>
      </c>
      <c r="C19" s="78"/>
      <c r="D19" s="78">
        <v>1985</v>
      </c>
      <c r="E19" s="78" t="s">
        <v>23</v>
      </c>
      <c r="F19" s="78" t="s">
        <v>24</v>
      </c>
      <c r="G19" s="79">
        <v>1</v>
      </c>
      <c r="H19" s="80">
        <v>0</v>
      </c>
      <c r="I19" s="80">
        <v>32</v>
      </c>
      <c r="J19" s="80">
        <v>0</v>
      </c>
      <c r="K19" s="80">
        <v>0</v>
      </c>
      <c r="L19" s="80">
        <v>37</v>
      </c>
      <c r="M19" s="80">
        <v>8</v>
      </c>
      <c r="N19" s="80">
        <v>32</v>
      </c>
      <c r="O19" s="81">
        <f t="shared" si="0"/>
        <v>308.32</v>
      </c>
      <c r="P19" s="91">
        <v>256</v>
      </c>
      <c r="Q19" s="83">
        <f t="shared" si="1"/>
        <v>564.3199999999999</v>
      </c>
      <c r="R19" s="84">
        <f>IF(AND(ISNUMBER(Q19),ISNUMBER(Q20)),MIN(Q19:Q20),IF(ISNUMBER(Q19),Q19,IF(ISNUMBER(Q20),Q20," ")))</f>
        <v>414.7</v>
      </c>
      <c r="S19" s="96">
        <v>4</v>
      </c>
    </row>
    <row r="20" spans="1:19" ht="12.75">
      <c r="A20" s="76">
        <v>21</v>
      </c>
      <c r="B20" s="86" t="s">
        <v>22</v>
      </c>
      <c r="C20" s="87"/>
      <c r="D20" s="87"/>
      <c r="E20" s="87"/>
      <c r="F20" s="87"/>
      <c r="G20" s="79">
        <v>2</v>
      </c>
      <c r="H20" s="80">
        <v>1</v>
      </c>
      <c r="I20" s="80">
        <v>29</v>
      </c>
      <c r="J20" s="80">
        <v>0</v>
      </c>
      <c r="K20" s="80">
        <v>1</v>
      </c>
      <c r="L20" s="80">
        <v>33</v>
      </c>
      <c r="M20" s="80">
        <v>14</v>
      </c>
      <c r="N20" s="80">
        <v>70</v>
      </c>
      <c r="O20" s="81">
        <f t="shared" si="0"/>
        <v>254.7</v>
      </c>
      <c r="P20" s="91">
        <v>160</v>
      </c>
      <c r="Q20" s="97">
        <f t="shared" si="1"/>
        <v>414.7</v>
      </c>
      <c r="R20" s="98">
        <f>R19</f>
        <v>414.7</v>
      </c>
      <c r="S20" s="95"/>
    </row>
    <row r="21" s="99" customFormat="1" ht="10.5"/>
    <row r="22" spans="1:19" s="100" customFormat="1" ht="13.5" thickBot="1">
      <c r="A22"/>
      <c r="B22" t="s">
        <v>36</v>
      </c>
      <c r="C22" s="65"/>
      <c r="D22" s="65"/>
      <c r="E22" s="65"/>
      <c r="F22" s="6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00" customFormat="1" ht="12.75">
      <c r="A23" s="101"/>
      <c r="B23" s="197" t="s">
        <v>0</v>
      </c>
      <c r="C23" s="67"/>
      <c r="D23" s="68"/>
      <c r="E23" s="67"/>
      <c r="F23" s="67"/>
      <c r="G23" s="198" t="s">
        <v>76</v>
      </c>
      <c r="H23" s="199" t="s">
        <v>77</v>
      </c>
      <c r="I23" s="199"/>
      <c r="J23" s="199"/>
      <c r="K23" s="200" t="s">
        <v>78</v>
      </c>
      <c r="L23" s="200"/>
      <c r="M23" s="200"/>
      <c r="N23" s="200"/>
      <c r="O23" s="201" t="s">
        <v>79</v>
      </c>
      <c r="P23" s="189" t="s">
        <v>80</v>
      </c>
      <c r="Q23" s="197" t="s">
        <v>81</v>
      </c>
      <c r="R23" s="202" t="s">
        <v>82</v>
      </c>
      <c r="S23" s="203" t="s">
        <v>26</v>
      </c>
    </row>
    <row r="24" spans="1:19" s="100" customFormat="1" ht="35.25">
      <c r="A24" s="103" t="s">
        <v>2</v>
      </c>
      <c r="B24" s="197"/>
      <c r="C24" s="71" t="s">
        <v>7</v>
      </c>
      <c r="D24" s="72" t="s">
        <v>8</v>
      </c>
      <c r="E24" s="71" t="s">
        <v>9</v>
      </c>
      <c r="F24" s="73" t="s">
        <v>10</v>
      </c>
      <c r="G24" s="198"/>
      <c r="H24" s="104" t="s">
        <v>83</v>
      </c>
      <c r="I24" s="105" t="s">
        <v>84</v>
      </c>
      <c r="J24" s="102" t="s">
        <v>85</v>
      </c>
      <c r="K24" s="106" t="s">
        <v>83</v>
      </c>
      <c r="L24" s="107" t="s">
        <v>84</v>
      </c>
      <c r="M24" s="107" t="s">
        <v>85</v>
      </c>
      <c r="N24" s="108" t="s">
        <v>86</v>
      </c>
      <c r="O24" s="201"/>
      <c r="P24" s="189"/>
      <c r="Q24" s="197"/>
      <c r="R24" s="202"/>
      <c r="S24" s="204" t="s">
        <v>26</v>
      </c>
    </row>
    <row r="25" spans="1:19" ht="12.75">
      <c r="A25" s="109">
        <v>5</v>
      </c>
      <c r="B25" s="110" t="s">
        <v>29</v>
      </c>
      <c r="C25" s="111" t="s">
        <v>11</v>
      </c>
      <c r="D25" s="111">
        <v>1987</v>
      </c>
      <c r="E25" s="111" t="s">
        <v>5</v>
      </c>
      <c r="F25" s="111" t="s">
        <v>12</v>
      </c>
      <c r="G25" s="112">
        <f>IF(ISTEXT(B25),1," ")</f>
        <v>1</v>
      </c>
      <c r="H25" s="113">
        <v>0</v>
      </c>
      <c r="I25" s="113">
        <v>30</v>
      </c>
      <c r="J25" s="113">
        <v>0</v>
      </c>
      <c r="K25" s="113">
        <v>0</v>
      </c>
      <c r="L25" s="113">
        <v>32</v>
      </c>
      <c r="M25" s="113">
        <v>4</v>
      </c>
      <c r="N25" s="113">
        <v>98</v>
      </c>
      <c r="O25" s="114">
        <f aca="true" t="shared" si="2" ref="O25:O34">IF(AND(ISNUMBER(I25),ISNUMBER(L25)),(K25-H25)*60^2+(L25-I25)*60+(M25-J25)+(N25)/100," ")</f>
        <v>124.98</v>
      </c>
      <c r="P25" s="115">
        <v>4</v>
      </c>
      <c r="Q25" s="116">
        <f>IF(ISNUMBER(O25),O25+P25," ")</f>
        <v>128.98000000000002</v>
      </c>
      <c r="R25" s="117">
        <f>IF(AND(ISNUMBER(Q25),ISNUMBER(Q26)),MIN(Q25:Q26),IF(ISNUMBER(Q25),Q25,IF(ISNUMBER(Q26),Q26," ")))</f>
        <v>128.98000000000002</v>
      </c>
      <c r="S25" s="205">
        <v>1</v>
      </c>
    </row>
    <row r="26" spans="1:19" ht="12.75">
      <c r="A26" s="109">
        <v>46</v>
      </c>
      <c r="B26" s="118" t="s">
        <v>29</v>
      </c>
      <c r="C26" s="119"/>
      <c r="D26" s="119"/>
      <c r="E26" s="119"/>
      <c r="F26" s="119"/>
      <c r="G26" s="112">
        <f>IF(ISTEXT(B25),2," ")</f>
        <v>2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4">
        <f t="shared" si="2"/>
        <v>0</v>
      </c>
      <c r="P26" s="115" t="s">
        <v>87</v>
      </c>
      <c r="Q26" s="116">
        <v>999.9</v>
      </c>
      <c r="R26" s="120">
        <f>R25</f>
        <v>128.98000000000002</v>
      </c>
      <c r="S26" s="206"/>
    </row>
    <row r="27" spans="1:19" ht="12.75">
      <c r="A27" s="109">
        <v>3</v>
      </c>
      <c r="B27" s="110" t="s">
        <v>27</v>
      </c>
      <c r="C27" s="111" t="s">
        <v>11</v>
      </c>
      <c r="D27" s="111">
        <v>1980</v>
      </c>
      <c r="E27" s="111" t="s">
        <v>5</v>
      </c>
      <c r="F27" s="111" t="s">
        <v>28</v>
      </c>
      <c r="G27" s="112">
        <f>IF(ISTEXT(B27),1," ")</f>
        <v>1</v>
      </c>
      <c r="H27" s="113">
        <v>0</v>
      </c>
      <c r="I27" s="113">
        <v>44</v>
      </c>
      <c r="J27" s="113">
        <v>0</v>
      </c>
      <c r="K27" s="113">
        <v>0</v>
      </c>
      <c r="L27" s="113">
        <v>46</v>
      </c>
      <c r="M27" s="113">
        <v>13</v>
      </c>
      <c r="N27" s="113">
        <v>6</v>
      </c>
      <c r="O27" s="114">
        <f t="shared" si="2"/>
        <v>133.06</v>
      </c>
      <c r="P27" s="121">
        <v>0</v>
      </c>
      <c r="Q27" s="116">
        <f aca="true" t="shared" si="3" ref="Q27:Q34">IF(ISNUMBER(O27),O27+P27," ")</f>
        <v>133.06</v>
      </c>
      <c r="R27" s="117">
        <f>IF(AND(ISNUMBER(Q27),ISNUMBER(Q28)),MIN(Q27:Q28),IF(ISNUMBER(Q27),Q27,IF(ISNUMBER(Q28),Q28," ")))</f>
        <v>129.16</v>
      </c>
      <c r="S27" s="205">
        <v>2</v>
      </c>
    </row>
    <row r="28" spans="1:19" ht="12.75">
      <c r="A28" s="109">
        <v>140</v>
      </c>
      <c r="B28" s="118" t="s">
        <v>27</v>
      </c>
      <c r="C28" s="119"/>
      <c r="D28" s="119"/>
      <c r="E28" s="119"/>
      <c r="F28" s="119"/>
      <c r="G28" s="112">
        <f>IF(ISTEXT(B27),2," ")</f>
        <v>2</v>
      </c>
      <c r="H28" s="113">
        <v>1</v>
      </c>
      <c r="I28" s="113">
        <v>43</v>
      </c>
      <c r="J28" s="113">
        <v>0</v>
      </c>
      <c r="K28" s="113">
        <v>1</v>
      </c>
      <c r="L28" s="113">
        <v>45</v>
      </c>
      <c r="M28" s="113">
        <v>9</v>
      </c>
      <c r="N28" s="113">
        <v>16</v>
      </c>
      <c r="O28" s="114">
        <f t="shared" si="2"/>
        <v>129.16</v>
      </c>
      <c r="P28" s="121">
        <v>0</v>
      </c>
      <c r="Q28" s="116">
        <f t="shared" si="3"/>
        <v>129.16</v>
      </c>
      <c r="R28" s="120">
        <f>R27</f>
        <v>129.16</v>
      </c>
      <c r="S28" s="206"/>
    </row>
    <row r="29" spans="1:19" ht="12.75">
      <c r="A29" s="109">
        <v>2</v>
      </c>
      <c r="B29" s="110" t="s">
        <v>34</v>
      </c>
      <c r="C29" s="111" t="s">
        <v>13</v>
      </c>
      <c r="D29" s="111">
        <v>1992</v>
      </c>
      <c r="E29" s="111" t="s">
        <v>5</v>
      </c>
      <c r="F29" s="111" t="s">
        <v>12</v>
      </c>
      <c r="G29" s="112">
        <f>IF(ISTEXT(B29),1," ")</f>
        <v>1</v>
      </c>
      <c r="H29" s="113">
        <v>0</v>
      </c>
      <c r="I29" s="113">
        <v>43</v>
      </c>
      <c r="J29" s="113">
        <v>0</v>
      </c>
      <c r="K29" s="113">
        <v>0</v>
      </c>
      <c r="L29" s="113">
        <v>45</v>
      </c>
      <c r="M29" s="113">
        <v>21</v>
      </c>
      <c r="N29" s="113">
        <v>89</v>
      </c>
      <c r="O29" s="114">
        <f t="shared" si="2"/>
        <v>141.89</v>
      </c>
      <c r="P29" s="115">
        <v>2</v>
      </c>
      <c r="Q29" s="116">
        <f t="shared" si="3"/>
        <v>143.89</v>
      </c>
      <c r="R29" s="117">
        <f>IF(AND(ISNUMBER(Q29),ISNUMBER(Q30)),MIN(Q29:Q30),IF(ISNUMBER(Q29),Q29,IF(ISNUMBER(Q30),Q30," ")))</f>
        <v>137.82</v>
      </c>
      <c r="S29" s="205">
        <v>3</v>
      </c>
    </row>
    <row r="30" spans="1:19" ht="12.75">
      <c r="A30" s="109">
        <v>134</v>
      </c>
      <c r="B30" s="118" t="s">
        <v>34</v>
      </c>
      <c r="C30" s="119"/>
      <c r="D30" s="119"/>
      <c r="E30" s="119"/>
      <c r="F30" s="119"/>
      <c r="G30" s="112">
        <f>IF(ISTEXT(B29),2," ")</f>
        <v>2</v>
      </c>
      <c r="H30" s="113">
        <v>1</v>
      </c>
      <c r="I30" s="113">
        <v>49</v>
      </c>
      <c r="J30" s="113">
        <v>0</v>
      </c>
      <c r="K30" s="113">
        <v>1</v>
      </c>
      <c r="L30" s="113">
        <v>51</v>
      </c>
      <c r="M30" s="113">
        <v>17</v>
      </c>
      <c r="N30" s="113">
        <v>82</v>
      </c>
      <c r="O30" s="114">
        <f t="shared" si="2"/>
        <v>137.82</v>
      </c>
      <c r="P30" s="115">
        <v>0</v>
      </c>
      <c r="Q30" s="116">
        <f t="shared" si="3"/>
        <v>137.82</v>
      </c>
      <c r="R30" s="120">
        <f>R29</f>
        <v>137.82</v>
      </c>
      <c r="S30" s="206"/>
    </row>
    <row r="31" spans="1:19" ht="12.75">
      <c r="A31" s="109">
        <v>4</v>
      </c>
      <c r="B31" s="110" t="s">
        <v>31</v>
      </c>
      <c r="C31" s="111" t="s">
        <v>13</v>
      </c>
      <c r="D31" s="111">
        <v>1993</v>
      </c>
      <c r="E31" s="111" t="s">
        <v>5</v>
      </c>
      <c r="F31" s="111" t="s">
        <v>28</v>
      </c>
      <c r="G31" s="112">
        <f>IF(ISTEXT(B31),1," ")</f>
        <v>1</v>
      </c>
      <c r="H31" s="113">
        <v>0</v>
      </c>
      <c r="I31" s="113">
        <v>46</v>
      </c>
      <c r="J31" s="113">
        <v>0</v>
      </c>
      <c r="K31" s="113">
        <v>0</v>
      </c>
      <c r="L31" s="113">
        <v>48</v>
      </c>
      <c r="M31" s="113">
        <v>20</v>
      </c>
      <c r="N31" s="113">
        <v>57</v>
      </c>
      <c r="O31" s="114">
        <f t="shared" si="2"/>
        <v>140.57</v>
      </c>
      <c r="P31" s="115">
        <v>2</v>
      </c>
      <c r="Q31" s="116">
        <f t="shared" si="3"/>
        <v>142.57</v>
      </c>
      <c r="R31" s="117">
        <f>IF(AND(ISNUMBER(Q31),ISNUMBER(Q32)),MIN(Q31:Q32),IF(ISNUMBER(Q31),Q31,IF(ISNUMBER(Q32),Q32," ")))</f>
        <v>142.57</v>
      </c>
      <c r="S31" s="205">
        <v>4</v>
      </c>
    </row>
    <row r="32" spans="1:19" ht="12.75">
      <c r="A32" s="109">
        <v>187</v>
      </c>
      <c r="B32" s="118" t="s">
        <v>31</v>
      </c>
      <c r="C32" s="119"/>
      <c r="D32" s="119"/>
      <c r="E32" s="119"/>
      <c r="F32" s="119"/>
      <c r="G32" s="112">
        <f>IF(ISTEXT(B31),2," ")</f>
        <v>2</v>
      </c>
      <c r="H32" s="113">
        <v>1</v>
      </c>
      <c r="I32" s="113">
        <v>46</v>
      </c>
      <c r="J32" s="113">
        <v>0</v>
      </c>
      <c r="K32" s="113">
        <v>1</v>
      </c>
      <c r="L32" s="113">
        <v>48</v>
      </c>
      <c r="M32" s="113">
        <v>33</v>
      </c>
      <c r="N32" s="113">
        <v>76</v>
      </c>
      <c r="O32" s="114">
        <f t="shared" si="2"/>
        <v>153.76</v>
      </c>
      <c r="P32" s="115">
        <v>50</v>
      </c>
      <c r="Q32" s="116">
        <f t="shared" si="3"/>
        <v>203.76</v>
      </c>
      <c r="R32" s="120">
        <f>R31</f>
        <v>142.57</v>
      </c>
      <c r="S32" s="206"/>
    </row>
    <row r="33" spans="1:19" ht="12.75">
      <c r="A33" s="109">
        <v>1</v>
      </c>
      <c r="B33" s="110" t="s">
        <v>35</v>
      </c>
      <c r="C33" s="111"/>
      <c r="D33" s="111">
        <v>1977</v>
      </c>
      <c r="E33" s="111" t="s">
        <v>23</v>
      </c>
      <c r="F33" s="111" t="s">
        <v>24</v>
      </c>
      <c r="G33" s="112">
        <f>IF(ISTEXT(B33),1," ")</f>
        <v>1</v>
      </c>
      <c r="H33" s="113">
        <v>0</v>
      </c>
      <c r="I33" s="113">
        <v>41</v>
      </c>
      <c r="J33" s="113">
        <v>0</v>
      </c>
      <c r="K33" s="113">
        <v>0</v>
      </c>
      <c r="L33" s="113">
        <v>44</v>
      </c>
      <c r="M33" s="113">
        <v>23</v>
      </c>
      <c r="N33" s="113">
        <v>76</v>
      </c>
      <c r="O33" s="114">
        <f t="shared" si="2"/>
        <v>203.76</v>
      </c>
      <c r="P33" s="115">
        <v>64</v>
      </c>
      <c r="Q33" s="116">
        <f t="shared" si="3"/>
        <v>267.76</v>
      </c>
      <c r="R33" s="117">
        <f>IF(AND(ISNUMBER(Q33),ISNUMBER(Q34)),MIN(Q33:Q34),IF(ISNUMBER(Q33),Q33,IF(ISNUMBER(Q34),Q34," ")))</f>
        <v>254.32</v>
      </c>
      <c r="S33" s="205">
        <v>5</v>
      </c>
    </row>
    <row r="34" spans="1:19" ht="12.75">
      <c r="A34" s="109">
        <v>18</v>
      </c>
      <c r="B34" s="118" t="s">
        <v>35</v>
      </c>
      <c r="C34" s="119"/>
      <c r="D34" s="119"/>
      <c r="E34" s="119"/>
      <c r="F34" s="119"/>
      <c r="G34" s="112">
        <f>IF(ISTEXT(B33),2," ")</f>
        <v>2</v>
      </c>
      <c r="H34" s="113">
        <v>1</v>
      </c>
      <c r="I34" s="113">
        <v>44</v>
      </c>
      <c r="J34" s="113">
        <v>0</v>
      </c>
      <c r="K34" s="113">
        <v>1</v>
      </c>
      <c r="L34" s="113">
        <v>47</v>
      </c>
      <c r="M34" s="113">
        <v>16</v>
      </c>
      <c r="N34" s="113">
        <v>32</v>
      </c>
      <c r="O34" s="114">
        <f t="shared" si="2"/>
        <v>196.32</v>
      </c>
      <c r="P34" s="115">
        <v>58</v>
      </c>
      <c r="Q34" s="116">
        <f t="shared" si="3"/>
        <v>254.32</v>
      </c>
      <c r="R34" s="120">
        <f>R33</f>
        <v>254.32</v>
      </c>
      <c r="S34" s="206"/>
    </row>
    <row r="35" spans="1:19" ht="12.75">
      <c r="A35" s="122"/>
      <c r="B35" s="123"/>
      <c r="C35" s="124"/>
      <c r="D35" s="124"/>
      <c r="E35" s="124"/>
      <c r="F35" s="124"/>
      <c r="G35" s="125"/>
      <c r="H35" s="126"/>
      <c r="I35" s="126"/>
      <c r="J35" s="126"/>
      <c r="K35" s="126"/>
      <c r="L35" s="126"/>
      <c r="M35" s="126"/>
      <c r="N35" s="126"/>
      <c r="O35" s="127"/>
      <c r="P35" s="128"/>
      <c r="Q35" s="127"/>
      <c r="R35" s="129"/>
      <c r="S35" s="130"/>
    </row>
    <row r="36" spans="1:5" ht="13.5" thickBot="1">
      <c r="A36"/>
      <c r="B36" t="s">
        <v>59</v>
      </c>
      <c r="C36" s="65"/>
      <c r="D36" s="65"/>
      <c r="E36" s="65"/>
    </row>
    <row r="37" spans="1:19" ht="12.75">
      <c r="A37" s="101"/>
      <c r="B37" s="189" t="s">
        <v>0</v>
      </c>
      <c r="C37" s="67"/>
      <c r="D37" s="68"/>
      <c r="E37" s="67"/>
      <c r="F37" s="67"/>
      <c r="G37" s="190" t="s">
        <v>76</v>
      </c>
      <c r="H37" s="191" t="s">
        <v>77</v>
      </c>
      <c r="I37" s="191"/>
      <c r="J37" s="191"/>
      <c r="K37" s="191" t="s">
        <v>78</v>
      </c>
      <c r="L37" s="191"/>
      <c r="M37" s="191"/>
      <c r="N37" s="191"/>
      <c r="O37" s="192" t="s">
        <v>79</v>
      </c>
      <c r="P37" s="189" t="s">
        <v>80</v>
      </c>
      <c r="Q37" s="189" t="s">
        <v>81</v>
      </c>
      <c r="R37" s="193" t="s">
        <v>82</v>
      </c>
      <c r="S37" s="203" t="s">
        <v>26</v>
      </c>
    </row>
    <row r="38" spans="1:19" ht="35.25">
      <c r="A38" s="131" t="s">
        <v>2</v>
      </c>
      <c r="B38" s="189"/>
      <c r="C38" s="71" t="s">
        <v>7</v>
      </c>
      <c r="D38" s="72" t="s">
        <v>8</v>
      </c>
      <c r="E38" s="71" t="s">
        <v>9</v>
      </c>
      <c r="F38" s="73" t="s">
        <v>10</v>
      </c>
      <c r="G38" s="190"/>
      <c r="H38" s="74" t="s">
        <v>83</v>
      </c>
      <c r="I38" s="75" t="s">
        <v>84</v>
      </c>
      <c r="J38" s="69" t="s">
        <v>85</v>
      </c>
      <c r="K38" s="74" t="s">
        <v>83</v>
      </c>
      <c r="L38" s="75" t="s">
        <v>84</v>
      </c>
      <c r="M38" s="75" t="s">
        <v>85</v>
      </c>
      <c r="N38" s="69" t="s">
        <v>86</v>
      </c>
      <c r="O38" s="192"/>
      <c r="P38" s="189"/>
      <c r="Q38" s="207"/>
      <c r="R38" s="208"/>
      <c r="S38" s="204" t="s">
        <v>26</v>
      </c>
    </row>
    <row r="39" spans="1:19" ht="12.75">
      <c r="A39" s="132">
        <v>19</v>
      </c>
      <c r="B39" s="77" t="s">
        <v>38</v>
      </c>
      <c r="C39" s="78" t="s">
        <v>11</v>
      </c>
      <c r="D39" s="78">
        <v>1987</v>
      </c>
      <c r="E39" s="78" t="s">
        <v>5</v>
      </c>
      <c r="F39" s="78" t="s">
        <v>12</v>
      </c>
      <c r="G39" s="79">
        <v>1</v>
      </c>
      <c r="H39" s="80">
        <v>1</v>
      </c>
      <c r="I39" s="80">
        <v>7</v>
      </c>
      <c r="J39" s="80">
        <v>0</v>
      </c>
      <c r="K39" s="80">
        <v>1</v>
      </c>
      <c r="L39" s="80">
        <v>9</v>
      </c>
      <c r="M39" s="80">
        <v>3</v>
      </c>
      <c r="N39" s="80">
        <v>80</v>
      </c>
      <c r="O39" s="81">
        <f aca="true" t="shared" si="4" ref="O39:O76">IF(AND(ISNUMBER(I39),ISNUMBER(L39)),(K39-H39)*60^2+(L39-I39)*60+(M39-J39)+(N39)/100," ")</f>
        <v>123.8</v>
      </c>
      <c r="P39" s="133">
        <v>2</v>
      </c>
      <c r="Q39" s="134">
        <f aca="true" t="shared" si="5" ref="Q39:Q71">IF(ISNUMBER(O39),O39+P39," ")</f>
        <v>125.8</v>
      </c>
      <c r="R39" s="135">
        <f>IF(AND(ISNUMBER(Q39),ISNUMBER(Q40)),MIN(Q39:Q40),IF(ISNUMBER(Q39),Q39,IF(ISNUMBER(Q40),Q40," ")))</f>
        <v>125.8</v>
      </c>
      <c r="S39" s="205">
        <v>1</v>
      </c>
    </row>
    <row r="40" spans="1:19" ht="12.75">
      <c r="A40" s="132">
        <v>188</v>
      </c>
      <c r="B40" s="86" t="s">
        <v>38</v>
      </c>
      <c r="C40" s="87"/>
      <c r="D40" s="87"/>
      <c r="E40" s="87"/>
      <c r="F40" s="87"/>
      <c r="G40" s="79">
        <v>2</v>
      </c>
      <c r="H40" s="80">
        <v>1</v>
      </c>
      <c r="I40" s="80">
        <v>41</v>
      </c>
      <c r="J40" s="80">
        <v>0</v>
      </c>
      <c r="K40" s="80">
        <v>1</v>
      </c>
      <c r="L40" s="80">
        <v>43</v>
      </c>
      <c r="M40" s="80">
        <v>4</v>
      </c>
      <c r="N40" s="80">
        <v>82</v>
      </c>
      <c r="O40" s="81">
        <f t="shared" si="4"/>
        <v>124.82</v>
      </c>
      <c r="P40" s="133">
        <v>2</v>
      </c>
      <c r="Q40" s="134">
        <f t="shared" si="5"/>
        <v>126.82</v>
      </c>
      <c r="R40" s="136">
        <f>R39</f>
        <v>125.8</v>
      </c>
      <c r="S40" s="206"/>
    </row>
    <row r="41" spans="1:19" ht="12.75">
      <c r="A41" s="132">
        <v>20</v>
      </c>
      <c r="B41" s="77" t="s">
        <v>37</v>
      </c>
      <c r="C41" s="78" t="s">
        <v>11</v>
      </c>
      <c r="D41" s="78">
        <v>1986</v>
      </c>
      <c r="E41" s="78" t="s">
        <v>30</v>
      </c>
      <c r="F41" s="78" t="s">
        <v>12</v>
      </c>
      <c r="G41" s="79">
        <v>1</v>
      </c>
      <c r="H41" s="80">
        <v>0</v>
      </c>
      <c r="I41" s="80">
        <v>31</v>
      </c>
      <c r="J41" s="80">
        <v>0</v>
      </c>
      <c r="K41" s="80">
        <v>0</v>
      </c>
      <c r="L41" s="80">
        <v>33</v>
      </c>
      <c r="M41" s="80">
        <v>4</v>
      </c>
      <c r="N41" s="80">
        <v>48</v>
      </c>
      <c r="O41" s="81">
        <f t="shared" si="4"/>
        <v>124.48</v>
      </c>
      <c r="P41" s="133">
        <v>4</v>
      </c>
      <c r="Q41" s="134">
        <f t="shared" si="5"/>
        <v>128.48000000000002</v>
      </c>
      <c r="R41" s="135">
        <f>IF(AND(ISNUMBER(Q41),ISNUMBER(Q42)),MIN(Q41:Q42),IF(ISNUMBER(Q41),Q41,IF(ISNUMBER(Q42),Q42," ")))</f>
        <v>128.32</v>
      </c>
      <c r="S41" s="205">
        <v>2</v>
      </c>
    </row>
    <row r="42" spans="1:19" ht="12.75">
      <c r="A42" s="132">
        <v>16</v>
      </c>
      <c r="B42" s="86" t="s">
        <v>37</v>
      </c>
      <c r="C42" s="87"/>
      <c r="D42" s="87"/>
      <c r="E42" s="87"/>
      <c r="F42" s="87"/>
      <c r="G42" s="79">
        <v>2</v>
      </c>
      <c r="H42" s="80">
        <v>0</v>
      </c>
      <c r="I42" s="80">
        <v>45</v>
      </c>
      <c r="J42" s="80">
        <v>0</v>
      </c>
      <c r="K42" s="80">
        <v>0</v>
      </c>
      <c r="L42" s="80">
        <v>47</v>
      </c>
      <c r="M42" s="80">
        <v>6</v>
      </c>
      <c r="N42" s="80">
        <v>32</v>
      </c>
      <c r="O42" s="81">
        <f t="shared" si="4"/>
        <v>126.32</v>
      </c>
      <c r="P42" s="133">
        <v>2</v>
      </c>
      <c r="Q42" s="134">
        <f t="shared" si="5"/>
        <v>128.32</v>
      </c>
      <c r="R42" s="136">
        <f>R41</f>
        <v>128.32</v>
      </c>
      <c r="S42" s="206"/>
    </row>
    <row r="43" spans="1:19" ht="12.75">
      <c r="A43" s="109">
        <v>13</v>
      </c>
      <c r="B43" s="90" t="s">
        <v>58</v>
      </c>
      <c r="C43" s="78">
        <v>1</v>
      </c>
      <c r="D43" s="78">
        <v>1968</v>
      </c>
      <c r="E43" s="78" t="s">
        <v>3</v>
      </c>
      <c r="F43" s="78" t="s">
        <v>18</v>
      </c>
      <c r="G43" s="79">
        <v>1</v>
      </c>
      <c r="H43" s="80">
        <v>1</v>
      </c>
      <c r="I43" s="80">
        <v>2</v>
      </c>
      <c r="J43" s="80">
        <v>0</v>
      </c>
      <c r="K43" s="80">
        <v>1</v>
      </c>
      <c r="L43" s="80">
        <v>4</v>
      </c>
      <c r="M43" s="80">
        <v>26</v>
      </c>
      <c r="N43" s="80">
        <v>73</v>
      </c>
      <c r="O43" s="81">
        <f t="shared" si="4"/>
        <v>146.73</v>
      </c>
      <c r="P43" s="133">
        <v>6</v>
      </c>
      <c r="Q43" s="134">
        <f t="shared" si="5"/>
        <v>152.73</v>
      </c>
      <c r="R43" s="135">
        <f>IF(AND(ISNUMBER(Q43),ISNUMBER(Q44)),MIN(Q43:Q44),IF(ISNUMBER(Q43),Q43,IF(ISNUMBER(Q44),Q44," ")))</f>
        <v>142.7</v>
      </c>
      <c r="S43" s="205">
        <v>3</v>
      </c>
    </row>
    <row r="44" spans="1:19" ht="12.75">
      <c r="A44" s="132">
        <v>136</v>
      </c>
      <c r="B44" s="86" t="s">
        <v>58</v>
      </c>
      <c r="C44" s="87"/>
      <c r="D44" s="87"/>
      <c r="E44" s="87"/>
      <c r="F44" s="87"/>
      <c r="G44" s="79">
        <v>2</v>
      </c>
      <c r="H44" s="80">
        <v>2</v>
      </c>
      <c r="I44" s="80">
        <v>3</v>
      </c>
      <c r="J44" s="80">
        <v>0</v>
      </c>
      <c r="K44" s="80">
        <v>2</v>
      </c>
      <c r="L44" s="80">
        <v>5</v>
      </c>
      <c r="M44" s="80">
        <v>22</v>
      </c>
      <c r="N44" s="80">
        <v>70</v>
      </c>
      <c r="O44" s="81">
        <f t="shared" si="4"/>
        <v>142.7</v>
      </c>
      <c r="P44" s="133">
        <v>0</v>
      </c>
      <c r="Q44" s="134">
        <f t="shared" si="5"/>
        <v>142.7</v>
      </c>
      <c r="R44" s="136">
        <f>R43</f>
        <v>142.7</v>
      </c>
      <c r="S44" s="206"/>
    </row>
    <row r="45" spans="1:19" ht="12.75">
      <c r="A45" s="132">
        <v>17</v>
      </c>
      <c r="B45" s="77" t="s">
        <v>39</v>
      </c>
      <c r="C45" s="78" t="s">
        <v>11</v>
      </c>
      <c r="D45" s="78">
        <v>1993</v>
      </c>
      <c r="E45" s="78" t="s">
        <v>5</v>
      </c>
      <c r="F45" s="78" t="s">
        <v>28</v>
      </c>
      <c r="G45" s="79">
        <v>1</v>
      </c>
      <c r="H45" s="80">
        <v>1</v>
      </c>
      <c r="I45" s="80">
        <v>5</v>
      </c>
      <c r="J45" s="80">
        <v>0</v>
      </c>
      <c r="K45" s="80">
        <v>1</v>
      </c>
      <c r="L45" s="80">
        <v>7</v>
      </c>
      <c r="M45" s="80">
        <v>24</v>
      </c>
      <c r="N45" s="80">
        <v>32</v>
      </c>
      <c r="O45" s="81">
        <f t="shared" si="4"/>
        <v>144.32</v>
      </c>
      <c r="P45" s="133">
        <v>152</v>
      </c>
      <c r="Q45" s="134">
        <f t="shared" si="5"/>
        <v>296.32</v>
      </c>
      <c r="R45" s="135">
        <f>IF(AND(ISNUMBER(Q45),ISNUMBER(Q46)),MIN(Q45:Q46),IF(ISNUMBER(Q45),Q45,IF(ISNUMBER(Q46),Q46," ")))</f>
        <v>144.13</v>
      </c>
      <c r="S45" s="205">
        <v>4</v>
      </c>
    </row>
    <row r="46" spans="1:19" ht="12.75">
      <c r="A46" s="132">
        <v>20</v>
      </c>
      <c r="B46" s="86" t="s">
        <v>39</v>
      </c>
      <c r="C46" s="87"/>
      <c r="D46" s="87"/>
      <c r="E46" s="87"/>
      <c r="F46" s="87"/>
      <c r="G46" s="79">
        <v>2</v>
      </c>
      <c r="H46" s="80">
        <v>1</v>
      </c>
      <c r="I46" s="80">
        <v>58</v>
      </c>
      <c r="J46" s="80">
        <v>0</v>
      </c>
      <c r="K46" s="80">
        <v>2</v>
      </c>
      <c r="L46" s="80">
        <v>0</v>
      </c>
      <c r="M46" s="80">
        <v>18</v>
      </c>
      <c r="N46" s="80">
        <v>13</v>
      </c>
      <c r="O46" s="81">
        <f t="shared" si="4"/>
        <v>138.13</v>
      </c>
      <c r="P46" s="133">
        <v>6</v>
      </c>
      <c r="Q46" s="134">
        <f t="shared" si="5"/>
        <v>144.13</v>
      </c>
      <c r="R46" s="137">
        <f>R45</f>
        <v>144.13</v>
      </c>
      <c r="S46" s="206"/>
    </row>
    <row r="47" spans="1:19" ht="12.75">
      <c r="A47" s="132">
        <v>5</v>
      </c>
      <c r="B47" s="77" t="s">
        <v>40</v>
      </c>
      <c r="C47" s="78">
        <v>1</v>
      </c>
      <c r="D47" s="78">
        <v>1974</v>
      </c>
      <c r="E47" s="78" t="s">
        <v>3</v>
      </c>
      <c r="F47" s="78" t="s">
        <v>18</v>
      </c>
      <c r="G47" s="79">
        <v>1</v>
      </c>
      <c r="H47" s="138">
        <v>0</v>
      </c>
      <c r="I47" s="138">
        <v>54</v>
      </c>
      <c r="J47" s="138">
        <v>0</v>
      </c>
      <c r="K47" s="138">
        <v>0</v>
      </c>
      <c r="L47" s="138">
        <v>56</v>
      </c>
      <c r="M47" s="138">
        <v>29</v>
      </c>
      <c r="N47" s="138">
        <v>10</v>
      </c>
      <c r="O47" s="81">
        <f t="shared" si="4"/>
        <v>149.1</v>
      </c>
      <c r="P47" s="139">
        <v>4</v>
      </c>
      <c r="Q47" s="134">
        <f t="shared" si="5"/>
        <v>153.1</v>
      </c>
      <c r="R47" s="135">
        <f>IF(AND(ISNUMBER(Q47),ISNUMBER(Q48)),MIN(Q47:Q48),IF(ISNUMBER(Q47),Q47,IF(ISNUMBER(Q48),Q48," ")))</f>
        <v>147.6</v>
      </c>
      <c r="S47" s="205">
        <v>5</v>
      </c>
    </row>
    <row r="48" spans="1:19" ht="12.75">
      <c r="A48" s="132">
        <v>174</v>
      </c>
      <c r="B48" s="86" t="s">
        <v>40</v>
      </c>
      <c r="C48" s="87"/>
      <c r="D48" s="87"/>
      <c r="E48" s="87"/>
      <c r="F48" s="87"/>
      <c r="G48" s="79">
        <v>2</v>
      </c>
      <c r="H48" s="80">
        <v>1</v>
      </c>
      <c r="I48" s="80">
        <v>54</v>
      </c>
      <c r="J48" s="80">
        <v>0</v>
      </c>
      <c r="K48" s="80">
        <v>1</v>
      </c>
      <c r="L48" s="80">
        <v>56</v>
      </c>
      <c r="M48" s="80">
        <v>25</v>
      </c>
      <c r="N48" s="80">
        <v>60</v>
      </c>
      <c r="O48" s="81">
        <f t="shared" si="4"/>
        <v>145.6</v>
      </c>
      <c r="P48" s="133">
        <v>2</v>
      </c>
      <c r="Q48" s="134">
        <f t="shared" si="5"/>
        <v>147.6</v>
      </c>
      <c r="R48" s="137">
        <f>R47</f>
        <v>147.6</v>
      </c>
      <c r="S48" s="206"/>
    </row>
    <row r="49" spans="1:19" ht="12.75">
      <c r="A49" s="132">
        <v>18</v>
      </c>
      <c r="B49" s="77" t="s">
        <v>45</v>
      </c>
      <c r="C49" s="78" t="s">
        <v>13</v>
      </c>
      <c r="D49" s="78">
        <v>1992</v>
      </c>
      <c r="E49" s="78" t="s">
        <v>5</v>
      </c>
      <c r="F49" s="78" t="s">
        <v>28</v>
      </c>
      <c r="G49" s="79">
        <v>1</v>
      </c>
      <c r="H49" s="80">
        <v>1</v>
      </c>
      <c r="I49" s="80">
        <v>6</v>
      </c>
      <c r="J49" s="80">
        <v>0</v>
      </c>
      <c r="K49" s="80">
        <v>1</v>
      </c>
      <c r="L49" s="80">
        <v>8</v>
      </c>
      <c r="M49" s="80">
        <v>19</v>
      </c>
      <c r="N49" s="80">
        <v>92</v>
      </c>
      <c r="O49" s="81">
        <f t="shared" si="4"/>
        <v>139.92</v>
      </c>
      <c r="P49" s="133">
        <v>54</v>
      </c>
      <c r="Q49" s="134">
        <f t="shared" si="5"/>
        <v>193.92</v>
      </c>
      <c r="R49" s="140">
        <f>IF(AND(ISNUMBER(Q49),ISNUMBER(Q50)),MIN(Q49:Q50),IF(ISNUMBER(Q49),Q49,IF(ISNUMBER(Q50),Q50," ")))</f>
        <v>148.05</v>
      </c>
      <c r="S49" s="205">
        <v>6</v>
      </c>
    </row>
    <row r="50" spans="1:19" ht="12.75">
      <c r="A50" s="132">
        <v>37</v>
      </c>
      <c r="B50" s="86" t="s">
        <v>45</v>
      </c>
      <c r="C50" s="87"/>
      <c r="D50" s="87"/>
      <c r="E50" s="87"/>
      <c r="F50" s="87"/>
      <c r="G50" s="79">
        <v>2</v>
      </c>
      <c r="H50" s="80">
        <v>2</v>
      </c>
      <c r="I50" s="80">
        <v>2</v>
      </c>
      <c r="J50" s="80">
        <v>0</v>
      </c>
      <c r="K50" s="80">
        <v>2</v>
      </c>
      <c r="L50" s="80">
        <v>4</v>
      </c>
      <c r="M50" s="80">
        <v>24</v>
      </c>
      <c r="N50" s="80">
        <v>5</v>
      </c>
      <c r="O50" s="81">
        <f t="shared" si="4"/>
        <v>144.05</v>
      </c>
      <c r="P50" s="133">
        <v>4</v>
      </c>
      <c r="Q50" s="134">
        <f t="shared" si="5"/>
        <v>148.05</v>
      </c>
      <c r="R50" s="137">
        <f>R49</f>
        <v>148.05</v>
      </c>
      <c r="S50" s="206"/>
    </row>
    <row r="51" spans="1:19" ht="12.75">
      <c r="A51" s="132">
        <v>15</v>
      </c>
      <c r="B51" s="77" t="s">
        <v>46</v>
      </c>
      <c r="C51" s="78" t="s">
        <v>11</v>
      </c>
      <c r="D51" s="78">
        <v>1962</v>
      </c>
      <c r="E51" s="78" t="s">
        <v>5</v>
      </c>
      <c r="F51" s="78" t="s">
        <v>33</v>
      </c>
      <c r="G51" s="79">
        <f>IF(ISTEXT(B51),1," ")</f>
        <v>1</v>
      </c>
      <c r="H51" s="80">
        <v>1</v>
      </c>
      <c r="I51" s="80">
        <v>4</v>
      </c>
      <c r="J51" s="80">
        <v>0</v>
      </c>
      <c r="K51" s="80">
        <v>1</v>
      </c>
      <c r="L51" s="80">
        <v>6</v>
      </c>
      <c r="M51" s="80">
        <v>40</v>
      </c>
      <c r="N51" s="80">
        <v>67</v>
      </c>
      <c r="O51" s="81">
        <f t="shared" si="4"/>
        <v>160.67</v>
      </c>
      <c r="P51" s="133">
        <v>6</v>
      </c>
      <c r="Q51" s="134">
        <f t="shared" si="5"/>
        <v>166.67</v>
      </c>
      <c r="R51" s="135">
        <f>IF(AND(ISNUMBER(Q51),ISNUMBER(Q52)),MIN(Q51:Q52),IF(ISNUMBER(Q51),Q51,IF(ISNUMBER(Q52),Q52," ")))</f>
        <v>150.25</v>
      </c>
      <c r="S51" s="205">
        <v>7</v>
      </c>
    </row>
    <row r="52" spans="1:19" ht="12.75">
      <c r="A52" s="132">
        <v>13</v>
      </c>
      <c r="B52" s="86" t="s">
        <v>46</v>
      </c>
      <c r="C52" s="87"/>
      <c r="D52" s="87"/>
      <c r="E52" s="87"/>
      <c r="F52" s="87"/>
      <c r="G52" s="79">
        <f>IF(ISTEXT(B51),2," ")</f>
        <v>2</v>
      </c>
      <c r="H52" s="80">
        <v>2</v>
      </c>
      <c r="I52" s="80">
        <v>1</v>
      </c>
      <c r="J52" s="80">
        <v>0</v>
      </c>
      <c r="K52" s="80">
        <v>2</v>
      </c>
      <c r="L52" s="80">
        <v>3</v>
      </c>
      <c r="M52" s="80">
        <v>30</v>
      </c>
      <c r="N52" s="80">
        <v>25</v>
      </c>
      <c r="O52" s="81">
        <f t="shared" si="4"/>
        <v>150.25</v>
      </c>
      <c r="P52" s="133">
        <v>0</v>
      </c>
      <c r="Q52" s="134">
        <f t="shared" si="5"/>
        <v>150.25</v>
      </c>
      <c r="R52" s="137">
        <f>R51</f>
        <v>150.25</v>
      </c>
      <c r="S52" s="206"/>
    </row>
    <row r="53" spans="1:19" ht="12.75">
      <c r="A53" s="132">
        <v>8</v>
      </c>
      <c r="B53" s="77" t="s">
        <v>50</v>
      </c>
      <c r="C53" s="78">
        <v>1</v>
      </c>
      <c r="D53" s="78">
        <v>1984</v>
      </c>
      <c r="E53" s="78" t="s">
        <v>23</v>
      </c>
      <c r="F53" s="78" t="s">
        <v>24</v>
      </c>
      <c r="G53" s="79">
        <v>1</v>
      </c>
      <c r="H53" s="138">
        <v>0</v>
      </c>
      <c r="I53" s="138">
        <v>58</v>
      </c>
      <c r="J53" s="138">
        <v>0</v>
      </c>
      <c r="K53" s="138">
        <v>1</v>
      </c>
      <c r="L53" s="138">
        <v>0</v>
      </c>
      <c r="M53" s="138">
        <v>40</v>
      </c>
      <c r="N53" s="138">
        <v>48</v>
      </c>
      <c r="O53" s="81">
        <f t="shared" si="4"/>
        <v>160.48</v>
      </c>
      <c r="P53" s="139">
        <v>8</v>
      </c>
      <c r="Q53" s="134">
        <f t="shared" si="5"/>
        <v>168.48</v>
      </c>
      <c r="R53" s="135">
        <f>IF(AND(ISNUMBER(Q53),ISNUMBER(Q54)),MIN(Q53:Q54),IF(ISNUMBER(Q53),Q53,IF(ISNUMBER(Q54),Q54," ")))</f>
        <v>151.54</v>
      </c>
      <c r="S53" s="205">
        <v>8</v>
      </c>
    </row>
    <row r="54" spans="1:19" ht="12.75">
      <c r="A54" s="132">
        <v>106</v>
      </c>
      <c r="B54" s="86" t="s">
        <v>50</v>
      </c>
      <c r="C54" s="87"/>
      <c r="D54" s="87"/>
      <c r="E54" s="87"/>
      <c r="F54" s="87"/>
      <c r="G54" s="79">
        <v>2</v>
      </c>
      <c r="H54" s="80">
        <v>2</v>
      </c>
      <c r="I54" s="80">
        <v>4</v>
      </c>
      <c r="J54" s="80">
        <v>0</v>
      </c>
      <c r="K54" s="80">
        <v>2</v>
      </c>
      <c r="L54" s="80">
        <v>6</v>
      </c>
      <c r="M54" s="80">
        <v>27</v>
      </c>
      <c r="N54" s="80">
        <v>54</v>
      </c>
      <c r="O54" s="81">
        <f t="shared" si="4"/>
        <v>147.54</v>
      </c>
      <c r="P54" s="133">
        <v>4</v>
      </c>
      <c r="Q54" s="134">
        <f t="shared" si="5"/>
        <v>151.54</v>
      </c>
      <c r="R54" s="137">
        <f>R53</f>
        <v>151.54</v>
      </c>
      <c r="S54" s="206"/>
    </row>
    <row r="55" spans="1:19" ht="12.75">
      <c r="A55" s="132">
        <v>6</v>
      </c>
      <c r="B55" s="77" t="s">
        <v>43</v>
      </c>
      <c r="C55" s="78">
        <v>1</v>
      </c>
      <c r="D55" s="78">
        <v>1978</v>
      </c>
      <c r="E55" s="78" t="s">
        <v>3</v>
      </c>
      <c r="F55" s="78" t="s">
        <v>20</v>
      </c>
      <c r="G55" s="79">
        <v>1</v>
      </c>
      <c r="H55" s="80">
        <v>0</v>
      </c>
      <c r="I55" s="80">
        <v>55</v>
      </c>
      <c r="J55" s="80">
        <v>0</v>
      </c>
      <c r="K55" s="80">
        <v>0</v>
      </c>
      <c r="L55" s="80">
        <v>57</v>
      </c>
      <c r="M55" s="80">
        <v>29</v>
      </c>
      <c r="N55" s="80">
        <v>92</v>
      </c>
      <c r="O55" s="81">
        <f t="shared" si="4"/>
        <v>149.92</v>
      </c>
      <c r="P55" s="133">
        <v>2</v>
      </c>
      <c r="Q55" s="134">
        <f t="shared" si="5"/>
        <v>151.92</v>
      </c>
      <c r="R55" s="140">
        <f>IF(AND(ISNUMBER(Q55),ISNUMBER(Q56)),MIN(Q55:Q56),IF(ISNUMBER(Q55),Q55,IF(ISNUMBER(Q56),Q56," ")))</f>
        <v>151.92</v>
      </c>
      <c r="S55" s="205">
        <v>9</v>
      </c>
    </row>
    <row r="56" spans="1:19" ht="12.75">
      <c r="A56" s="132">
        <v>61</v>
      </c>
      <c r="B56" s="141" t="s">
        <v>43</v>
      </c>
      <c r="C56" s="142"/>
      <c r="D56" s="142"/>
      <c r="E56" s="142"/>
      <c r="F56" s="142"/>
      <c r="G56" s="79">
        <v>2</v>
      </c>
      <c r="H56" s="80">
        <v>1</v>
      </c>
      <c r="I56" s="80">
        <v>55</v>
      </c>
      <c r="J56" s="80">
        <v>0</v>
      </c>
      <c r="K56" s="138">
        <v>1</v>
      </c>
      <c r="L56" s="138">
        <v>57</v>
      </c>
      <c r="M56" s="138">
        <v>45</v>
      </c>
      <c r="N56" s="80">
        <v>44</v>
      </c>
      <c r="O56" s="81">
        <f t="shared" si="4"/>
        <v>165.44</v>
      </c>
      <c r="P56" s="133">
        <v>2</v>
      </c>
      <c r="Q56" s="134">
        <f t="shared" si="5"/>
        <v>167.44</v>
      </c>
      <c r="R56" s="136">
        <f>R55</f>
        <v>151.92</v>
      </c>
      <c r="S56" s="206"/>
    </row>
    <row r="57" spans="1:19" ht="12.75">
      <c r="A57" s="132">
        <v>12</v>
      </c>
      <c r="B57" s="77" t="s">
        <v>55</v>
      </c>
      <c r="C57" s="78" t="s">
        <v>11</v>
      </c>
      <c r="D57" s="78">
        <v>1982</v>
      </c>
      <c r="E57" s="78" t="s">
        <v>56</v>
      </c>
      <c r="F57" s="78" t="s">
        <v>57</v>
      </c>
      <c r="G57" s="79">
        <v>1</v>
      </c>
      <c r="H57" s="80">
        <v>0</v>
      </c>
      <c r="I57" s="80">
        <v>51</v>
      </c>
      <c r="J57" s="80">
        <v>0</v>
      </c>
      <c r="K57" s="80">
        <v>0</v>
      </c>
      <c r="L57" s="80">
        <v>53</v>
      </c>
      <c r="M57" s="80">
        <v>36</v>
      </c>
      <c r="N57" s="80">
        <v>1</v>
      </c>
      <c r="O57" s="81">
        <f t="shared" si="4"/>
        <v>156.01</v>
      </c>
      <c r="P57" s="133">
        <v>4</v>
      </c>
      <c r="Q57" s="134">
        <f t="shared" si="5"/>
        <v>160.01</v>
      </c>
      <c r="R57" s="135">
        <f>IF(AND(ISNUMBER(Q57),ISNUMBER(Q58)),MIN(Q57:Q58),IF(ISNUMBER(Q57),Q57,IF(ISNUMBER(Q58),Q58," ")))</f>
        <v>152.38</v>
      </c>
      <c r="S57" s="205">
        <v>10</v>
      </c>
    </row>
    <row r="58" spans="1:19" ht="12.75">
      <c r="A58" s="132">
        <v>68</v>
      </c>
      <c r="B58" s="86" t="s">
        <v>55</v>
      </c>
      <c r="C58" s="87"/>
      <c r="D58" s="87"/>
      <c r="E58" s="87"/>
      <c r="F58" s="87"/>
      <c r="G58" s="79">
        <v>2</v>
      </c>
      <c r="H58" s="80">
        <v>1</v>
      </c>
      <c r="I58" s="80">
        <v>40</v>
      </c>
      <c r="J58" s="80">
        <v>0</v>
      </c>
      <c r="K58" s="80">
        <v>1</v>
      </c>
      <c r="L58" s="80">
        <v>42</v>
      </c>
      <c r="M58" s="80">
        <v>26</v>
      </c>
      <c r="N58" s="80">
        <v>38</v>
      </c>
      <c r="O58" s="81">
        <f t="shared" si="4"/>
        <v>146.38</v>
      </c>
      <c r="P58" s="133">
        <v>6</v>
      </c>
      <c r="Q58" s="134">
        <f t="shared" si="5"/>
        <v>152.38</v>
      </c>
      <c r="R58" s="136">
        <f>R57</f>
        <v>152.38</v>
      </c>
      <c r="S58" s="206"/>
    </row>
    <row r="59" spans="1:19" ht="12.75">
      <c r="A59" s="132">
        <v>4</v>
      </c>
      <c r="B59" s="77" t="s">
        <v>52</v>
      </c>
      <c r="C59" s="78" t="s">
        <v>13</v>
      </c>
      <c r="D59" s="78">
        <v>1969</v>
      </c>
      <c r="E59" s="78" t="s">
        <v>3</v>
      </c>
      <c r="F59" s="78" t="s">
        <v>20</v>
      </c>
      <c r="G59" s="79">
        <f>IF(ISTEXT(B59),1," ")</f>
        <v>1</v>
      </c>
      <c r="H59" s="80">
        <v>0</v>
      </c>
      <c r="I59" s="80">
        <v>53</v>
      </c>
      <c r="J59" s="80">
        <v>0</v>
      </c>
      <c r="K59" s="80">
        <v>0</v>
      </c>
      <c r="L59" s="80">
        <v>55</v>
      </c>
      <c r="M59" s="80">
        <v>46</v>
      </c>
      <c r="N59" s="80">
        <v>41</v>
      </c>
      <c r="O59" s="81">
        <f t="shared" si="4"/>
        <v>166.41</v>
      </c>
      <c r="P59" s="133">
        <v>4</v>
      </c>
      <c r="Q59" s="134">
        <f t="shared" si="5"/>
        <v>170.41</v>
      </c>
      <c r="R59" s="135">
        <f>IF(AND(ISNUMBER(Q59),ISNUMBER(Q60)),MIN(Q59:Q60),IF(ISNUMBER(Q59),Q59,IF(ISNUMBER(Q60),Q60," ")))</f>
        <v>159.71</v>
      </c>
      <c r="S59" s="205">
        <v>11</v>
      </c>
    </row>
    <row r="60" spans="1:19" ht="12.75">
      <c r="A60" s="132">
        <v>115</v>
      </c>
      <c r="B60" s="86" t="s">
        <v>52</v>
      </c>
      <c r="C60" s="87"/>
      <c r="D60" s="87"/>
      <c r="E60" s="87"/>
      <c r="F60" s="87"/>
      <c r="G60" s="79">
        <f>IF(ISTEXT(B59),2," ")</f>
        <v>2</v>
      </c>
      <c r="H60" s="80">
        <v>1</v>
      </c>
      <c r="I60" s="80">
        <v>53</v>
      </c>
      <c r="J60" s="80">
        <v>0</v>
      </c>
      <c r="K60" s="80">
        <v>1</v>
      </c>
      <c r="L60" s="80">
        <v>55</v>
      </c>
      <c r="M60" s="80">
        <v>39</v>
      </c>
      <c r="N60" s="80">
        <v>71</v>
      </c>
      <c r="O60" s="81">
        <f t="shared" si="4"/>
        <v>159.71</v>
      </c>
      <c r="P60" s="133">
        <v>0</v>
      </c>
      <c r="Q60" s="134">
        <f t="shared" si="5"/>
        <v>159.71</v>
      </c>
      <c r="R60" s="136">
        <f>R59</f>
        <v>159.71</v>
      </c>
      <c r="S60" s="206"/>
    </row>
    <row r="61" spans="1:19" ht="12.75">
      <c r="A61" s="132">
        <v>9</v>
      </c>
      <c r="B61" s="77" t="s">
        <v>44</v>
      </c>
      <c r="C61" s="78">
        <v>1</v>
      </c>
      <c r="D61" s="78">
        <v>1995</v>
      </c>
      <c r="E61" s="78" t="s">
        <v>5</v>
      </c>
      <c r="F61" s="78" t="s">
        <v>28</v>
      </c>
      <c r="G61" s="79">
        <f>IF(ISTEXT(B61),1," ")</f>
        <v>1</v>
      </c>
      <c r="H61" s="80">
        <v>0</v>
      </c>
      <c r="I61" s="80">
        <v>59</v>
      </c>
      <c r="J61" s="80">
        <v>0</v>
      </c>
      <c r="K61" s="80">
        <v>1</v>
      </c>
      <c r="L61" s="80">
        <v>1</v>
      </c>
      <c r="M61" s="80">
        <v>42</v>
      </c>
      <c r="N61" s="80">
        <v>57</v>
      </c>
      <c r="O61" s="81">
        <f t="shared" si="4"/>
        <v>162.57</v>
      </c>
      <c r="P61" s="133">
        <v>2</v>
      </c>
      <c r="Q61" s="134">
        <f t="shared" si="5"/>
        <v>164.57</v>
      </c>
      <c r="R61" s="135">
        <f>IF(AND(ISNUMBER(Q61),ISNUMBER(Q62)),MIN(Q61:Q62),IF(ISNUMBER(Q61),Q61,IF(ISNUMBER(Q62),Q62," ")))</f>
        <v>161.09</v>
      </c>
      <c r="S61" s="205">
        <v>12</v>
      </c>
    </row>
    <row r="62" spans="1:19" ht="12.75">
      <c r="A62" s="132">
        <v>175</v>
      </c>
      <c r="B62" s="86" t="s">
        <v>44</v>
      </c>
      <c r="C62" s="87"/>
      <c r="D62" s="87"/>
      <c r="E62" s="87"/>
      <c r="F62" s="87"/>
      <c r="G62" s="79">
        <f>IF(ISTEXT(B61),2," ")</f>
        <v>2</v>
      </c>
      <c r="H62" s="80">
        <v>1</v>
      </c>
      <c r="I62" s="80">
        <v>57</v>
      </c>
      <c r="J62" s="80">
        <v>0</v>
      </c>
      <c r="K62" s="80">
        <v>1</v>
      </c>
      <c r="L62" s="80">
        <v>59</v>
      </c>
      <c r="M62" s="80">
        <v>37</v>
      </c>
      <c r="N62" s="80">
        <v>9</v>
      </c>
      <c r="O62" s="81">
        <f t="shared" si="4"/>
        <v>157.09</v>
      </c>
      <c r="P62" s="133">
        <v>4</v>
      </c>
      <c r="Q62" s="134">
        <f t="shared" si="5"/>
        <v>161.09</v>
      </c>
      <c r="R62" s="136">
        <f>R61</f>
        <v>161.09</v>
      </c>
      <c r="S62" s="206"/>
    </row>
    <row r="63" spans="1:19" ht="12.75">
      <c r="A63" s="132">
        <v>11</v>
      </c>
      <c r="B63" s="77" t="s">
        <v>41</v>
      </c>
      <c r="C63" s="78">
        <v>1</v>
      </c>
      <c r="D63" s="78">
        <v>1993</v>
      </c>
      <c r="E63" s="78" t="s">
        <v>5</v>
      </c>
      <c r="F63" s="78" t="s">
        <v>28</v>
      </c>
      <c r="G63" s="79">
        <v>1</v>
      </c>
      <c r="H63" s="80">
        <v>1</v>
      </c>
      <c r="I63" s="80">
        <v>1</v>
      </c>
      <c r="J63" s="80">
        <v>0</v>
      </c>
      <c r="K63" s="80">
        <v>1</v>
      </c>
      <c r="L63" s="80">
        <v>3</v>
      </c>
      <c r="M63" s="80">
        <v>42</v>
      </c>
      <c r="N63" s="80">
        <v>48</v>
      </c>
      <c r="O63" s="81">
        <f t="shared" si="4"/>
        <v>162.48</v>
      </c>
      <c r="P63" s="133">
        <v>2</v>
      </c>
      <c r="Q63" s="134">
        <f t="shared" si="5"/>
        <v>164.48</v>
      </c>
      <c r="R63" s="135">
        <f>IF(AND(ISNUMBER(Q63),ISNUMBER(Q64)),MIN(Q63:Q64),IF(ISNUMBER(Q63),Q63,IF(ISNUMBER(Q64),Q64," ")))</f>
        <v>164.48</v>
      </c>
      <c r="S63" s="205">
        <v>13</v>
      </c>
    </row>
    <row r="64" spans="1:19" ht="12.75">
      <c r="A64" s="132">
        <v>146</v>
      </c>
      <c r="B64" s="86" t="s">
        <v>41</v>
      </c>
      <c r="C64" s="87"/>
      <c r="D64" s="87"/>
      <c r="E64" s="87"/>
      <c r="F64" s="87"/>
      <c r="G64" s="79">
        <v>2</v>
      </c>
      <c r="H64" s="80">
        <v>2</v>
      </c>
      <c r="I64" s="80">
        <v>0</v>
      </c>
      <c r="J64" s="80">
        <v>0</v>
      </c>
      <c r="K64" s="80">
        <v>2</v>
      </c>
      <c r="L64" s="80">
        <v>2</v>
      </c>
      <c r="M64" s="80">
        <v>43</v>
      </c>
      <c r="N64" s="80">
        <v>44</v>
      </c>
      <c r="O64" s="81">
        <f t="shared" si="4"/>
        <v>163.44</v>
      </c>
      <c r="P64" s="133">
        <v>6</v>
      </c>
      <c r="Q64" s="134">
        <f t="shared" si="5"/>
        <v>169.44</v>
      </c>
      <c r="R64" s="136">
        <f>R63</f>
        <v>164.48</v>
      </c>
      <c r="S64" s="206"/>
    </row>
    <row r="65" spans="1:19" ht="12.75">
      <c r="A65" s="132">
        <v>10</v>
      </c>
      <c r="B65" s="77" t="s">
        <v>49</v>
      </c>
      <c r="C65" s="78">
        <v>1</v>
      </c>
      <c r="D65" s="78">
        <v>1993</v>
      </c>
      <c r="E65" s="78" t="s">
        <v>5</v>
      </c>
      <c r="F65" s="78" t="s">
        <v>28</v>
      </c>
      <c r="G65" s="79">
        <v>1</v>
      </c>
      <c r="H65" s="80">
        <v>1</v>
      </c>
      <c r="I65" s="80">
        <v>0</v>
      </c>
      <c r="J65" s="80">
        <v>0</v>
      </c>
      <c r="K65" s="80">
        <v>1</v>
      </c>
      <c r="L65" s="80">
        <v>2</v>
      </c>
      <c r="M65" s="80">
        <v>39</v>
      </c>
      <c r="N65" s="80">
        <v>48</v>
      </c>
      <c r="O65" s="81">
        <f t="shared" si="4"/>
        <v>159.48</v>
      </c>
      <c r="P65" s="133">
        <v>8</v>
      </c>
      <c r="Q65" s="134">
        <f t="shared" si="5"/>
        <v>167.48</v>
      </c>
      <c r="R65" s="135">
        <f>IF(AND(ISNUMBER(Q65),ISNUMBER(Q66)),MIN(Q65:Q66),IF(ISNUMBER(Q65),Q65,IF(ISNUMBER(Q66),Q66," ")))</f>
        <v>167.48</v>
      </c>
      <c r="S65" s="205">
        <v>14</v>
      </c>
    </row>
    <row r="66" spans="1:19" ht="12.75">
      <c r="A66" s="132">
        <v>122</v>
      </c>
      <c r="B66" s="86" t="s">
        <v>49</v>
      </c>
      <c r="C66" s="87"/>
      <c r="D66" s="87"/>
      <c r="E66" s="87"/>
      <c r="F66" s="87"/>
      <c r="G66" s="79">
        <v>2</v>
      </c>
      <c r="H66" s="80">
        <v>1</v>
      </c>
      <c r="I66" s="80">
        <v>59</v>
      </c>
      <c r="J66" s="80">
        <v>0</v>
      </c>
      <c r="K66" s="80">
        <v>2</v>
      </c>
      <c r="L66" s="80">
        <v>1</v>
      </c>
      <c r="M66" s="80">
        <v>58</v>
      </c>
      <c r="N66" s="80">
        <v>14</v>
      </c>
      <c r="O66" s="81">
        <f t="shared" si="4"/>
        <v>178.14</v>
      </c>
      <c r="P66" s="133">
        <v>0</v>
      </c>
      <c r="Q66" s="134">
        <f t="shared" si="5"/>
        <v>178.14</v>
      </c>
      <c r="R66" s="136">
        <f>R65</f>
        <v>167.48</v>
      </c>
      <c r="S66" s="206"/>
    </row>
    <row r="67" spans="1:19" ht="12.75">
      <c r="A67" s="132">
        <v>2</v>
      </c>
      <c r="B67" s="77" t="s">
        <v>47</v>
      </c>
      <c r="C67" s="78">
        <v>2</v>
      </c>
      <c r="D67" s="78">
        <v>1972</v>
      </c>
      <c r="E67" s="78" t="s">
        <v>3</v>
      </c>
      <c r="F67" s="78" t="s">
        <v>20</v>
      </c>
      <c r="G67" s="79">
        <f>IF(ISTEXT(B67),1," ")</f>
        <v>1</v>
      </c>
      <c r="H67" s="80">
        <v>0</v>
      </c>
      <c r="I67" s="80">
        <v>50</v>
      </c>
      <c r="J67" s="80">
        <v>0</v>
      </c>
      <c r="K67" s="80">
        <v>0</v>
      </c>
      <c r="L67" s="80">
        <v>52</v>
      </c>
      <c r="M67" s="80">
        <v>48</v>
      </c>
      <c r="N67" s="80">
        <v>16</v>
      </c>
      <c r="O67" s="81">
        <f t="shared" si="4"/>
        <v>168.16</v>
      </c>
      <c r="P67" s="143">
        <v>106</v>
      </c>
      <c r="Q67" s="134">
        <f t="shared" si="5"/>
        <v>274.15999999999997</v>
      </c>
      <c r="R67" s="135">
        <f>IF(AND(ISNUMBER(Q67),ISNUMBER(Q68)),MIN(Q67:Q68),IF(ISNUMBER(Q67),Q67,IF(ISNUMBER(Q68),Q68," ")))</f>
        <v>168.29</v>
      </c>
      <c r="S67" s="205">
        <v>15</v>
      </c>
    </row>
    <row r="68" spans="1:19" ht="12.75">
      <c r="A68" s="132">
        <v>109</v>
      </c>
      <c r="B68" s="86" t="s">
        <v>47</v>
      </c>
      <c r="C68" s="87"/>
      <c r="D68" s="87"/>
      <c r="E68" s="87"/>
      <c r="F68" s="87"/>
      <c r="G68" s="79">
        <f>IF(ISTEXT(B67),2," ")</f>
        <v>2</v>
      </c>
      <c r="H68" s="80">
        <v>1</v>
      </c>
      <c r="I68" s="80">
        <v>51</v>
      </c>
      <c r="J68" s="80">
        <v>0</v>
      </c>
      <c r="K68" s="80">
        <v>1</v>
      </c>
      <c r="L68" s="80">
        <v>53</v>
      </c>
      <c r="M68" s="80">
        <v>44</v>
      </c>
      <c r="N68" s="80">
        <v>29</v>
      </c>
      <c r="O68" s="81">
        <f t="shared" si="4"/>
        <v>164.29</v>
      </c>
      <c r="P68" s="143">
        <v>4</v>
      </c>
      <c r="Q68" s="134">
        <f t="shared" si="5"/>
        <v>168.29</v>
      </c>
      <c r="R68" s="137">
        <f>R67</f>
        <v>168.29</v>
      </c>
      <c r="S68" s="206"/>
    </row>
    <row r="69" spans="1:19" ht="12.75">
      <c r="A69" s="132">
        <v>3</v>
      </c>
      <c r="B69" s="90" t="s">
        <v>48</v>
      </c>
      <c r="C69" s="78">
        <v>1</v>
      </c>
      <c r="D69" s="78">
        <v>1959</v>
      </c>
      <c r="E69" s="78" t="s">
        <v>3</v>
      </c>
      <c r="F69" s="78" t="s">
        <v>20</v>
      </c>
      <c r="G69" s="79">
        <v>1</v>
      </c>
      <c r="H69" s="80">
        <v>0</v>
      </c>
      <c r="I69" s="80">
        <v>52</v>
      </c>
      <c r="J69" s="80">
        <v>0</v>
      </c>
      <c r="K69" s="80">
        <v>0</v>
      </c>
      <c r="L69" s="80">
        <v>54</v>
      </c>
      <c r="M69" s="80">
        <v>53</v>
      </c>
      <c r="N69" s="80">
        <v>69</v>
      </c>
      <c r="O69" s="81">
        <f t="shared" si="4"/>
        <v>173.69</v>
      </c>
      <c r="P69" s="133">
        <v>2</v>
      </c>
      <c r="Q69" s="134">
        <f t="shared" si="5"/>
        <v>175.69</v>
      </c>
      <c r="R69" s="140">
        <f>IF(AND(ISNUMBER(Q69),ISNUMBER(Q70)),MIN(Q69:Q70),IF(ISNUMBER(Q69),Q69,IF(ISNUMBER(Q70),Q70," ")))</f>
        <v>173.42</v>
      </c>
      <c r="S69" s="205">
        <v>16</v>
      </c>
    </row>
    <row r="70" spans="1:19" ht="12.75">
      <c r="A70" s="132">
        <v>133</v>
      </c>
      <c r="B70" s="86" t="s">
        <v>48</v>
      </c>
      <c r="C70" s="87"/>
      <c r="D70" s="87"/>
      <c r="E70" s="87"/>
      <c r="F70" s="87"/>
      <c r="G70" s="79">
        <v>2</v>
      </c>
      <c r="H70" s="80">
        <v>1</v>
      </c>
      <c r="I70" s="80">
        <v>52</v>
      </c>
      <c r="J70" s="80">
        <v>0</v>
      </c>
      <c r="K70" s="80">
        <v>1</v>
      </c>
      <c r="L70" s="80">
        <v>54</v>
      </c>
      <c r="M70" s="80">
        <v>49</v>
      </c>
      <c r="N70" s="80">
        <v>42</v>
      </c>
      <c r="O70" s="81">
        <f t="shared" si="4"/>
        <v>169.42</v>
      </c>
      <c r="P70" s="133">
        <v>4</v>
      </c>
      <c r="Q70" s="134">
        <f t="shared" si="5"/>
        <v>173.42</v>
      </c>
      <c r="R70" s="137">
        <f>R69</f>
        <v>173.42</v>
      </c>
      <c r="S70" s="206"/>
    </row>
    <row r="71" spans="1:19" ht="12.75">
      <c r="A71" s="132">
        <v>7</v>
      </c>
      <c r="B71" s="77" t="s">
        <v>51</v>
      </c>
      <c r="C71" s="78">
        <v>1</v>
      </c>
      <c r="D71" s="78">
        <v>1977</v>
      </c>
      <c r="E71" s="78" t="s">
        <v>23</v>
      </c>
      <c r="F71" s="78" t="s">
        <v>24</v>
      </c>
      <c r="G71" s="79">
        <v>1</v>
      </c>
      <c r="H71" s="138">
        <v>0</v>
      </c>
      <c r="I71" s="138">
        <v>56</v>
      </c>
      <c r="J71" s="138">
        <v>0</v>
      </c>
      <c r="K71" s="138">
        <v>0</v>
      </c>
      <c r="L71" s="138">
        <v>58</v>
      </c>
      <c r="M71" s="138">
        <v>52</v>
      </c>
      <c r="N71" s="138">
        <v>16</v>
      </c>
      <c r="O71" s="81">
        <f t="shared" si="4"/>
        <v>172.16</v>
      </c>
      <c r="P71" s="139">
        <v>2</v>
      </c>
      <c r="Q71" s="134">
        <f t="shared" si="5"/>
        <v>174.16</v>
      </c>
      <c r="R71" s="135">
        <f>IF(AND(ISNUMBER(Q71),ISNUMBER(Q72)),MIN(Q71:Q72),IF(ISNUMBER(Q71),Q71,IF(ISNUMBER(Q72),Q72," ")))</f>
        <v>174.16</v>
      </c>
      <c r="S71" s="205">
        <v>17</v>
      </c>
    </row>
    <row r="72" spans="1:19" ht="12.75">
      <c r="A72" s="132">
        <v>56</v>
      </c>
      <c r="B72" s="86" t="s">
        <v>51</v>
      </c>
      <c r="C72" s="87"/>
      <c r="D72" s="87"/>
      <c r="E72" s="87"/>
      <c r="F72" s="87"/>
      <c r="G72" s="79">
        <v>2</v>
      </c>
      <c r="H72" s="80">
        <v>1</v>
      </c>
      <c r="I72" s="80">
        <v>56</v>
      </c>
      <c r="J72" s="80">
        <v>0</v>
      </c>
      <c r="K72" s="80">
        <v>1</v>
      </c>
      <c r="L72" s="80">
        <v>0</v>
      </c>
      <c r="M72" s="80">
        <v>0</v>
      </c>
      <c r="N72" s="80">
        <v>0</v>
      </c>
      <c r="O72" s="81">
        <f t="shared" si="4"/>
        <v>-3360</v>
      </c>
      <c r="P72" s="133" t="s">
        <v>87</v>
      </c>
      <c r="Q72" s="134">
        <v>999.9</v>
      </c>
      <c r="R72" s="136">
        <f>R71</f>
        <v>174.16</v>
      </c>
      <c r="S72" s="206"/>
    </row>
    <row r="73" spans="1:19" ht="12.75">
      <c r="A73" s="132">
        <v>14</v>
      </c>
      <c r="B73" s="77" t="s">
        <v>42</v>
      </c>
      <c r="C73" s="78" t="s">
        <v>13</v>
      </c>
      <c r="D73" s="78">
        <v>1994</v>
      </c>
      <c r="E73" s="78" t="s">
        <v>5</v>
      </c>
      <c r="F73" s="78" t="s">
        <v>28</v>
      </c>
      <c r="G73" s="79">
        <f>IF(ISTEXT(B73),1," ")</f>
        <v>1</v>
      </c>
      <c r="H73" s="80">
        <v>1</v>
      </c>
      <c r="I73" s="80">
        <v>3</v>
      </c>
      <c r="J73" s="80">
        <v>0</v>
      </c>
      <c r="K73" s="80">
        <v>1</v>
      </c>
      <c r="L73" s="80">
        <v>5</v>
      </c>
      <c r="M73" s="80">
        <v>44</v>
      </c>
      <c r="N73" s="80">
        <v>45</v>
      </c>
      <c r="O73" s="81">
        <f t="shared" si="4"/>
        <v>164.45</v>
      </c>
      <c r="P73" s="133">
        <v>100</v>
      </c>
      <c r="Q73" s="134">
        <f>IF(ISNUMBER(O73),O73+P73," ")</f>
        <v>264.45</v>
      </c>
      <c r="R73" s="135">
        <f>IF(AND(ISNUMBER(Q73),ISNUMBER(Q74)),MIN(Q73:Q74),IF(ISNUMBER(Q73),Q73,IF(ISNUMBER(Q74),Q74," ")))</f>
        <v>178.82</v>
      </c>
      <c r="S73" s="205">
        <v>18</v>
      </c>
    </row>
    <row r="74" spans="1:19" ht="12.75">
      <c r="A74" s="132">
        <v>196</v>
      </c>
      <c r="B74" s="86" t="s">
        <v>42</v>
      </c>
      <c r="C74" s="87"/>
      <c r="D74" s="87"/>
      <c r="E74" s="87"/>
      <c r="F74" s="144"/>
      <c r="G74" s="79">
        <f>IF(ISTEXT(B73),2," ")</f>
        <v>2</v>
      </c>
      <c r="H74" s="80">
        <v>1</v>
      </c>
      <c r="I74" s="80">
        <v>48</v>
      </c>
      <c r="J74" s="80">
        <v>0</v>
      </c>
      <c r="K74" s="80">
        <v>1</v>
      </c>
      <c r="L74" s="80">
        <v>50</v>
      </c>
      <c r="M74" s="80">
        <v>52</v>
      </c>
      <c r="N74" s="80">
        <v>82</v>
      </c>
      <c r="O74" s="81">
        <f t="shared" si="4"/>
        <v>172.82</v>
      </c>
      <c r="P74" s="133">
        <v>6</v>
      </c>
      <c r="Q74" s="134">
        <f>IF(ISNUMBER(O74),O74+P74," ")</f>
        <v>178.82</v>
      </c>
      <c r="R74" s="137">
        <f>R73</f>
        <v>178.82</v>
      </c>
      <c r="S74" s="206"/>
    </row>
    <row r="75" spans="1:19" ht="12.75">
      <c r="A75" s="132">
        <v>1</v>
      </c>
      <c r="B75" s="77" t="s">
        <v>53</v>
      </c>
      <c r="C75" s="78" t="s">
        <v>54</v>
      </c>
      <c r="D75" s="78">
        <v>1987</v>
      </c>
      <c r="E75" s="78" t="s">
        <v>3</v>
      </c>
      <c r="F75" s="78" t="s">
        <v>18</v>
      </c>
      <c r="G75" s="79">
        <f>IF(ISTEXT(B75),1," ")</f>
        <v>1</v>
      </c>
      <c r="H75" s="80">
        <v>0</v>
      </c>
      <c r="I75" s="80">
        <v>48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1">
        <f t="shared" si="4"/>
        <v>-2880</v>
      </c>
      <c r="P75" s="133" t="s">
        <v>88</v>
      </c>
      <c r="Q75" s="134">
        <v>999.9</v>
      </c>
      <c r="R75" s="135">
        <f>IF(AND(ISNUMBER(Q75),ISNUMBER(Q76)),MIN(Q75:Q76),IF(ISNUMBER(Q75),Q75,IF(ISNUMBER(Q76),Q76," ")))</f>
        <v>410.82</v>
      </c>
      <c r="S75" s="205">
        <v>19</v>
      </c>
    </row>
    <row r="76" spans="1:19" ht="12.75">
      <c r="A76" s="132">
        <v>7</v>
      </c>
      <c r="B76" s="86" t="s">
        <v>53</v>
      </c>
      <c r="C76" s="87"/>
      <c r="D76" s="87"/>
      <c r="E76" s="87"/>
      <c r="F76" s="87"/>
      <c r="G76" s="145">
        <f>IF(ISTEXT(B75),2," ")</f>
        <v>2</v>
      </c>
      <c r="H76" s="146">
        <v>1</v>
      </c>
      <c r="I76" s="146">
        <v>50</v>
      </c>
      <c r="J76" s="146">
        <v>0</v>
      </c>
      <c r="K76" s="146">
        <v>1</v>
      </c>
      <c r="L76" s="146">
        <v>54</v>
      </c>
      <c r="M76" s="146">
        <v>20</v>
      </c>
      <c r="N76" s="146">
        <v>82</v>
      </c>
      <c r="O76" s="147">
        <f t="shared" si="4"/>
        <v>260.82</v>
      </c>
      <c r="P76" s="148">
        <v>150</v>
      </c>
      <c r="Q76" s="149">
        <f>IF(ISNUMBER(O76),O76+P76," ")</f>
        <v>410.82</v>
      </c>
      <c r="R76" s="137">
        <f>R75</f>
        <v>410.82</v>
      </c>
      <c r="S76" s="206"/>
    </row>
    <row r="77" spans="1:19" ht="12.75">
      <c r="A77" s="122"/>
      <c r="B77" s="150"/>
      <c r="C77" s="151"/>
      <c r="D77" s="151"/>
      <c r="E77" s="151"/>
      <c r="F77" s="151"/>
      <c r="G77" s="152"/>
      <c r="H77" s="153"/>
      <c r="I77" s="153"/>
      <c r="J77" s="153"/>
      <c r="K77" s="153"/>
      <c r="L77" s="153"/>
      <c r="M77" s="153"/>
      <c r="N77" s="153"/>
      <c r="O77" s="154"/>
      <c r="P77" s="155"/>
      <c r="Q77" s="154"/>
      <c r="R77" s="129"/>
      <c r="S77" s="156"/>
    </row>
    <row r="78" spans="1:5" ht="13.5" thickBot="1">
      <c r="A78"/>
      <c r="B78" t="s">
        <v>65</v>
      </c>
      <c r="C78" s="65"/>
      <c r="D78" s="65"/>
      <c r="E78" s="65"/>
    </row>
    <row r="79" spans="1:19" ht="12.75">
      <c r="A79" s="101"/>
      <c r="B79" s="189" t="s">
        <v>0</v>
      </c>
      <c r="C79" s="67"/>
      <c r="D79" s="68"/>
      <c r="E79" s="67"/>
      <c r="F79" s="67"/>
      <c r="G79" s="190" t="s">
        <v>76</v>
      </c>
      <c r="H79" s="191" t="s">
        <v>77</v>
      </c>
      <c r="I79" s="191"/>
      <c r="J79" s="191"/>
      <c r="K79" s="191" t="s">
        <v>78</v>
      </c>
      <c r="L79" s="191"/>
      <c r="M79" s="191"/>
      <c r="N79" s="191"/>
      <c r="O79" s="192" t="s">
        <v>79</v>
      </c>
      <c r="P79" s="189" t="s">
        <v>80</v>
      </c>
      <c r="Q79" s="189" t="s">
        <v>81</v>
      </c>
      <c r="R79" s="193" t="s">
        <v>82</v>
      </c>
      <c r="S79" s="203" t="s">
        <v>26</v>
      </c>
    </row>
    <row r="80" spans="1:19" ht="35.25">
      <c r="A80" s="131" t="s">
        <v>2</v>
      </c>
      <c r="B80" s="189"/>
      <c r="C80" s="71" t="s">
        <v>7</v>
      </c>
      <c r="D80" s="72" t="s">
        <v>8</v>
      </c>
      <c r="E80" s="71" t="s">
        <v>9</v>
      </c>
      <c r="F80" s="73" t="s">
        <v>10</v>
      </c>
      <c r="G80" s="190"/>
      <c r="H80" s="74" t="s">
        <v>83</v>
      </c>
      <c r="I80" s="75" t="s">
        <v>84</v>
      </c>
      <c r="J80" s="69" t="s">
        <v>85</v>
      </c>
      <c r="K80" s="74" t="s">
        <v>83</v>
      </c>
      <c r="L80" s="75" t="s">
        <v>84</v>
      </c>
      <c r="M80" s="75" t="s">
        <v>85</v>
      </c>
      <c r="N80" s="69" t="s">
        <v>86</v>
      </c>
      <c r="O80" s="192"/>
      <c r="P80" s="189"/>
      <c r="Q80" s="209"/>
      <c r="R80" s="210"/>
      <c r="S80" s="211" t="s">
        <v>26</v>
      </c>
    </row>
    <row r="81" spans="1:19" ht="12.75" customHeight="1">
      <c r="A81" s="157">
        <v>1</v>
      </c>
      <c r="B81" s="158" t="s">
        <v>61</v>
      </c>
      <c r="C81" s="159"/>
      <c r="D81" s="159"/>
      <c r="E81" s="159" t="s">
        <v>5</v>
      </c>
      <c r="F81" s="159"/>
      <c r="G81" s="160">
        <f>IF(ISTEXT(B81),1," ")</f>
        <v>1</v>
      </c>
      <c r="H81" s="161">
        <v>1</v>
      </c>
      <c r="I81" s="161">
        <v>22</v>
      </c>
      <c r="J81" s="161">
        <v>0</v>
      </c>
      <c r="K81" s="161">
        <v>1</v>
      </c>
      <c r="L81" s="161">
        <v>24</v>
      </c>
      <c r="M81" s="161">
        <v>50</v>
      </c>
      <c r="N81" s="161">
        <v>10</v>
      </c>
      <c r="O81" s="162">
        <f aca="true" t="shared" si="6" ref="O81:O86">IF(AND(ISNUMBER(I81),ISNUMBER(L81)),(K81-H81)*60^2+(L81-I81)*60+(M81-J81)+(N81)/100," ")</f>
        <v>170.1</v>
      </c>
      <c r="P81" s="163">
        <v>52</v>
      </c>
      <c r="Q81" s="164">
        <f>IF(ISNUMBER(O81),O81+P81," ")</f>
        <v>222.1</v>
      </c>
      <c r="R81" s="140">
        <f>IF(AND(ISNUMBER(Q81),ISNUMBER(Q82)),MIN(Q81:Q82),IF(ISNUMBER(Q81),Q81,IF(ISNUMBER(Q82),Q82," ")))</f>
        <v>177.79</v>
      </c>
      <c r="S81" s="205">
        <v>1</v>
      </c>
    </row>
    <row r="82" spans="1:19" ht="12.75">
      <c r="A82" s="165" t="s">
        <v>62</v>
      </c>
      <c r="B82" s="166" t="str">
        <f>B81</f>
        <v>Гецман А. - Клепацкий В.</v>
      </c>
      <c r="C82" s="87"/>
      <c r="D82" s="87"/>
      <c r="E82" s="87"/>
      <c r="F82" s="87"/>
      <c r="G82" s="79">
        <f>IF(ISTEXT(B81),2," ")</f>
        <v>2</v>
      </c>
      <c r="H82" s="80">
        <v>0</v>
      </c>
      <c r="I82" s="80">
        <v>0</v>
      </c>
      <c r="J82" s="80">
        <v>0</v>
      </c>
      <c r="K82" s="80">
        <v>0</v>
      </c>
      <c r="L82" s="80">
        <v>2</v>
      </c>
      <c r="M82" s="80">
        <v>53</v>
      </c>
      <c r="N82" s="80">
        <v>79</v>
      </c>
      <c r="O82" s="81">
        <f t="shared" si="6"/>
        <v>173.79</v>
      </c>
      <c r="P82" s="143">
        <v>4</v>
      </c>
      <c r="Q82" s="134">
        <f>IF(ISNUMBER(O82),O82+P82," ")</f>
        <v>177.79</v>
      </c>
      <c r="R82" s="136">
        <f>R81</f>
        <v>177.79</v>
      </c>
      <c r="S82" s="206"/>
    </row>
    <row r="83" spans="1:19" ht="12.75">
      <c r="A83" s="165">
        <v>2</v>
      </c>
      <c r="B83" s="110" t="s">
        <v>63</v>
      </c>
      <c r="C83" s="78"/>
      <c r="D83" s="78"/>
      <c r="E83" s="78" t="s">
        <v>5</v>
      </c>
      <c r="F83" s="78"/>
      <c r="G83" s="79">
        <v>1</v>
      </c>
      <c r="H83" s="80">
        <v>0</v>
      </c>
      <c r="I83" s="80">
        <v>0</v>
      </c>
      <c r="J83" s="80">
        <v>0</v>
      </c>
      <c r="K83" s="80">
        <v>0</v>
      </c>
      <c r="L83" s="80">
        <v>3</v>
      </c>
      <c r="M83" s="80">
        <v>6</v>
      </c>
      <c r="N83" s="80">
        <v>91</v>
      </c>
      <c r="O83" s="81">
        <f t="shared" si="6"/>
        <v>186.91</v>
      </c>
      <c r="P83" s="133">
        <v>8</v>
      </c>
      <c r="Q83" s="134">
        <f>IF(ISNUMBER(O83),O83+P83," ")</f>
        <v>194.91</v>
      </c>
      <c r="R83" s="135">
        <f>IF(AND(ISNUMBER(Q83),ISNUMBER(Q84)),MIN(Q83:Q84),IF(ISNUMBER(Q83),Q83,IF(ISNUMBER(Q84),Q84," ")))</f>
        <v>194.91</v>
      </c>
      <c r="S83" s="205">
        <v>2</v>
      </c>
    </row>
    <row r="84" spans="1:19" ht="12.75">
      <c r="A84" s="165" t="s">
        <v>64</v>
      </c>
      <c r="B84" s="166" t="str">
        <f>B83</f>
        <v>Бурак С. - Глаз Д.</v>
      </c>
      <c r="C84" s="87"/>
      <c r="D84" s="87"/>
      <c r="E84" s="87"/>
      <c r="F84" s="87"/>
      <c r="G84" s="79">
        <v>2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1">
        <f t="shared" si="6"/>
        <v>0</v>
      </c>
      <c r="P84" s="133" t="s">
        <v>87</v>
      </c>
      <c r="Q84" s="134">
        <v>999.9</v>
      </c>
      <c r="R84" s="137">
        <f>R83</f>
        <v>194.91</v>
      </c>
      <c r="S84" s="206"/>
    </row>
    <row r="85" spans="1:19" ht="12.75">
      <c r="A85" s="165">
        <v>3</v>
      </c>
      <c r="B85" s="110" t="s">
        <v>66</v>
      </c>
      <c r="C85" s="78"/>
      <c r="D85" s="78"/>
      <c r="E85" s="78" t="s">
        <v>5</v>
      </c>
      <c r="F85" s="78"/>
      <c r="G85" s="79">
        <v>3</v>
      </c>
      <c r="H85" s="80">
        <v>0</v>
      </c>
      <c r="I85" s="80">
        <v>0</v>
      </c>
      <c r="J85" s="80">
        <v>0</v>
      </c>
      <c r="K85" s="80">
        <v>0</v>
      </c>
      <c r="L85" s="80">
        <v>3</v>
      </c>
      <c r="M85" s="80">
        <v>8</v>
      </c>
      <c r="N85" s="80">
        <v>65</v>
      </c>
      <c r="O85" s="81">
        <f t="shared" si="6"/>
        <v>188.65</v>
      </c>
      <c r="P85" s="133">
        <v>10</v>
      </c>
      <c r="Q85" s="134">
        <f>IF(ISNUMBER(O85),O85+P85," ")</f>
        <v>198.65</v>
      </c>
      <c r="R85" s="135">
        <f>IF(AND(ISNUMBER(Q85),ISNUMBER(Q86)),MIN(Q85:Q86),IF(ISNUMBER(Q85),Q85,IF(ISNUMBER(Q86),Q86," ")))</f>
        <v>198.65</v>
      </c>
      <c r="S85" s="205">
        <v>3</v>
      </c>
    </row>
    <row r="86" spans="1:19" ht="12.75">
      <c r="A86" s="165" t="s">
        <v>68</v>
      </c>
      <c r="B86" s="166" t="str">
        <f>B85</f>
        <v>Шишко Р. - Шишко А.</v>
      </c>
      <c r="C86" s="87"/>
      <c r="D86" s="87"/>
      <c r="E86" s="87"/>
      <c r="F86" s="87"/>
      <c r="G86" s="79">
        <v>4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1">
        <f t="shared" si="6"/>
        <v>0</v>
      </c>
      <c r="P86" s="133" t="s">
        <v>87</v>
      </c>
      <c r="Q86" s="134">
        <v>999.9</v>
      </c>
      <c r="R86" s="137">
        <f>R85</f>
        <v>198.65</v>
      </c>
      <c r="S86" s="206"/>
    </row>
    <row r="88" spans="1:5" ht="12.75">
      <c r="A88" s="100"/>
      <c r="B88" s="100" t="s">
        <v>14</v>
      </c>
      <c r="C88" s="100"/>
      <c r="D88" s="100" t="s">
        <v>17</v>
      </c>
      <c r="E88" s="100"/>
    </row>
    <row r="89" spans="1:5" ht="12.75">
      <c r="A89" s="100"/>
      <c r="B89" s="100"/>
      <c r="C89" s="100"/>
      <c r="D89" s="100"/>
      <c r="E89" s="100"/>
    </row>
    <row r="90" spans="1:5" ht="12.75">
      <c r="A90" s="100"/>
      <c r="B90" s="100" t="s">
        <v>15</v>
      </c>
      <c r="C90" s="100"/>
      <c r="D90" s="100" t="s">
        <v>67</v>
      </c>
      <c r="E90" s="100"/>
    </row>
  </sheetData>
  <mergeCells count="67">
    <mergeCell ref="S85:S86"/>
    <mergeCell ref="R79:R80"/>
    <mergeCell ref="S79:S80"/>
    <mergeCell ref="S81:S82"/>
    <mergeCell ref="S83:S84"/>
    <mergeCell ref="S71:S72"/>
    <mergeCell ref="S73:S74"/>
    <mergeCell ref="S75:S76"/>
    <mergeCell ref="B79:B80"/>
    <mergeCell ref="G79:G80"/>
    <mergeCell ref="H79:J79"/>
    <mergeCell ref="K79:N79"/>
    <mergeCell ref="O79:O80"/>
    <mergeCell ref="P79:P80"/>
    <mergeCell ref="Q79:Q80"/>
    <mergeCell ref="S63:S64"/>
    <mergeCell ref="S65:S66"/>
    <mergeCell ref="S67:S68"/>
    <mergeCell ref="S69:S70"/>
    <mergeCell ref="S55:S56"/>
    <mergeCell ref="S57:S58"/>
    <mergeCell ref="S59:S60"/>
    <mergeCell ref="S61:S62"/>
    <mergeCell ref="S47:S48"/>
    <mergeCell ref="S49:S50"/>
    <mergeCell ref="S51:S52"/>
    <mergeCell ref="S53:S54"/>
    <mergeCell ref="S39:S40"/>
    <mergeCell ref="S41:S42"/>
    <mergeCell ref="S43:S44"/>
    <mergeCell ref="S45:S46"/>
    <mergeCell ref="S33:S34"/>
    <mergeCell ref="B37:B38"/>
    <mergeCell ref="G37:G38"/>
    <mergeCell ref="H37:J37"/>
    <mergeCell ref="K37:N37"/>
    <mergeCell ref="O37:O38"/>
    <mergeCell ref="P37:P38"/>
    <mergeCell ref="Q37:Q38"/>
    <mergeCell ref="R37:R38"/>
    <mergeCell ref="S37:S38"/>
    <mergeCell ref="S25:S26"/>
    <mergeCell ref="S27:S28"/>
    <mergeCell ref="S29:S30"/>
    <mergeCell ref="S31:S32"/>
    <mergeCell ref="S11:S12"/>
    <mergeCell ref="B23:B24"/>
    <mergeCell ref="G23:G24"/>
    <mergeCell ref="H23:J23"/>
    <mergeCell ref="K23:N23"/>
    <mergeCell ref="O23:O24"/>
    <mergeCell ref="P23:P24"/>
    <mergeCell ref="Q23:Q24"/>
    <mergeCell ref="R23:R24"/>
    <mergeCell ref="S23:S24"/>
    <mergeCell ref="O11:O12"/>
    <mergeCell ref="P11:P12"/>
    <mergeCell ref="Q11:Q12"/>
    <mergeCell ref="R11:R12"/>
    <mergeCell ref="B11:B12"/>
    <mergeCell ref="G11:G12"/>
    <mergeCell ref="H11:J11"/>
    <mergeCell ref="K11:N11"/>
    <mergeCell ref="A2:T2"/>
    <mergeCell ref="A3:T3"/>
    <mergeCell ref="A5:T5"/>
    <mergeCell ref="B9:D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0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62" customWidth="1"/>
    <col min="2" max="2" width="21.125" style="0" customWidth="1"/>
    <col min="3" max="3" width="8.00390625" style="63" customWidth="1"/>
    <col min="4" max="4" width="7.75390625" style="63" customWidth="1"/>
    <col min="5" max="5" width="11.75390625" style="63" customWidth="1"/>
    <col min="6" max="6" width="15.125" style="63" customWidth="1"/>
    <col min="7" max="7" width="5.37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4.375" style="0" hidden="1" customWidth="1"/>
    <col min="14" max="14" width="5.125" style="0" hidden="1" customWidth="1"/>
    <col min="15" max="15" width="9.625" style="0" bestFit="1" customWidth="1"/>
    <col min="16" max="16" width="8.00390625" style="0" customWidth="1"/>
    <col min="17" max="17" width="10.625" style="0" customWidth="1"/>
    <col min="18" max="18" width="9.875" style="0" customWidth="1"/>
    <col min="19" max="19" width="8.375" style="0" customWidth="1"/>
  </cols>
  <sheetData>
    <row r="2" spans="1:20" ht="18.75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>
      <c r="A3" s="167" t="s">
        <v>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13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20" ht="18">
      <c r="A5" s="187" t="s">
        <v>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13" ht="12.75">
      <c r="A6" s="58"/>
      <c r="B6" s="59"/>
      <c r="C6" s="59"/>
      <c r="D6" s="59"/>
      <c r="E6" s="59"/>
      <c r="F6" s="59"/>
      <c r="G6" s="59" t="s">
        <v>73</v>
      </c>
      <c r="H6" s="59"/>
      <c r="I6" s="59"/>
      <c r="J6" s="59"/>
      <c r="K6" s="59"/>
      <c r="L6" s="59"/>
      <c r="M6" s="59"/>
    </row>
    <row r="7" spans="1:13" ht="15.75">
      <c r="A7" s="58"/>
      <c r="C7" s="60"/>
      <c r="D7" s="59"/>
      <c r="E7" s="61"/>
      <c r="F7" s="59"/>
      <c r="G7" s="61"/>
      <c r="H7" s="59"/>
      <c r="I7" s="59"/>
      <c r="J7" s="59"/>
      <c r="K7" s="59"/>
      <c r="L7" s="59"/>
      <c r="M7" s="59"/>
    </row>
    <row r="8" ht="12.75">
      <c r="Q8" s="64"/>
    </row>
    <row r="9" spans="2:18" ht="15">
      <c r="B9" s="188" t="s">
        <v>69</v>
      </c>
      <c r="C9" s="188"/>
      <c r="D9" s="188"/>
      <c r="R9" s="64">
        <v>40804</v>
      </c>
    </row>
    <row r="10" spans="1:5" ht="13.5" thickBot="1">
      <c r="A10"/>
      <c r="B10" t="s">
        <v>25</v>
      </c>
      <c r="C10" s="65"/>
      <c r="D10" s="65"/>
      <c r="E10" s="65"/>
    </row>
    <row r="11" spans="1:19" ht="12.75" customHeight="1">
      <c r="A11" s="66"/>
      <c r="B11" s="189" t="s">
        <v>0</v>
      </c>
      <c r="C11" s="67"/>
      <c r="D11" s="68"/>
      <c r="E11" s="67"/>
      <c r="F11" s="67"/>
      <c r="G11" s="190" t="s">
        <v>76</v>
      </c>
      <c r="H11" s="191" t="s">
        <v>77</v>
      </c>
      <c r="I11" s="191"/>
      <c r="J11" s="191"/>
      <c r="K11" s="191" t="s">
        <v>78</v>
      </c>
      <c r="L11" s="191"/>
      <c r="M11" s="191"/>
      <c r="N11" s="191"/>
      <c r="O11" s="192" t="s">
        <v>79</v>
      </c>
      <c r="P11" s="189" t="s">
        <v>80</v>
      </c>
      <c r="Q11" s="193" t="s">
        <v>81</v>
      </c>
      <c r="R11" s="194" t="s">
        <v>82</v>
      </c>
      <c r="S11" s="195" t="s">
        <v>1</v>
      </c>
    </row>
    <row r="12" spans="1:19" ht="46.5" customHeight="1">
      <c r="A12" s="70" t="s">
        <v>2</v>
      </c>
      <c r="B12" s="189"/>
      <c r="C12" s="71" t="s">
        <v>7</v>
      </c>
      <c r="D12" s="72" t="s">
        <v>8</v>
      </c>
      <c r="E12" s="71" t="s">
        <v>9</v>
      </c>
      <c r="F12" s="73" t="s">
        <v>10</v>
      </c>
      <c r="G12" s="190"/>
      <c r="H12" s="74" t="s">
        <v>83</v>
      </c>
      <c r="I12" s="75" t="s">
        <v>84</v>
      </c>
      <c r="J12" s="69" t="s">
        <v>85</v>
      </c>
      <c r="K12" s="74" t="s">
        <v>83</v>
      </c>
      <c r="L12" s="75" t="s">
        <v>84</v>
      </c>
      <c r="M12" s="75" t="s">
        <v>85</v>
      </c>
      <c r="N12" s="69" t="s">
        <v>86</v>
      </c>
      <c r="O12" s="192"/>
      <c r="P12" s="189"/>
      <c r="Q12" s="193"/>
      <c r="R12" s="194"/>
      <c r="S12" s="196" t="s">
        <v>1</v>
      </c>
    </row>
    <row r="13" spans="1:19" ht="12.75">
      <c r="A13" s="76">
        <v>4</v>
      </c>
      <c r="B13" s="77" t="s">
        <v>4</v>
      </c>
      <c r="C13" s="78" t="s">
        <v>11</v>
      </c>
      <c r="D13" s="78">
        <v>1986</v>
      </c>
      <c r="E13" s="78" t="s">
        <v>5</v>
      </c>
      <c r="F13" s="78" t="s">
        <v>12</v>
      </c>
      <c r="G13" s="79">
        <f>IF(ISTEXT(B13),1," ")</f>
        <v>1</v>
      </c>
      <c r="H13" s="80">
        <v>0</v>
      </c>
      <c r="I13" s="80">
        <v>27</v>
      </c>
      <c r="J13" s="80">
        <v>0</v>
      </c>
      <c r="K13" s="80">
        <v>0</v>
      </c>
      <c r="L13" s="80">
        <v>29</v>
      </c>
      <c r="M13" s="80">
        <v>13</v>
      </c>
      <c r="N13" s="80">
        <v>23</v>
      </c>
      <c r="O13" s="81">
        <f aca="true" t="shared" si="0" ref="O13:O20">IF(AND(ISNUMBER(I13),ISNUMBER(L13)),(K13-H13)*60^2+(L13-I13)*60+(M13-J13)+(N13)/100," ")</f>
        <v>133.23</v>
      </c>
      <c r="P13" s="82">
        <v>102</v>
      </c>
      <c r="Q13" s="83">
        <f aca="true" t="shared" si="1" ref="Q13:Q20">IF(ISNUMBER(O13),O13+P13," ")</f>
        <v>235.23</v>
      </c>
      <c r="R13" s="84">
        <f>IF(AND(ISNUMBER(Q13),ISNUMBER(Q14)),MIN(Q13:Q14),IF(ISNUMBER(Q13),Q13,IF(ISNUMBER(Q14),Q14," ")))</f>
        <v>142.3</v>
      </c>
      <c r="S13" s="85">
        <v>1</v>
      </c>
    </row>
    <row r="14" spans="1:19" ht="12.75">
      <c r="A14" s="76">
        <v>125</v>
      </c>
      <c r="B14" s="86" t="s">
        <v>4</v>
      </c>
      <c r="C14" s="87"/>
      <c r="D14" s="87"/>
      <c r="E14" s="87"/>
      <c r="F14" s="87"/>
      <c r="G14" s="79">
        <f>IF(ISTEXT(B13),2," ")</f>
        <v>2</v>
      </c>
      <c r="H14" s="80">
        <v>1</v>
      </c>
      <c r="I14" s="80">
        <v>26</v>
      </c>
      <c r="J14" s="80">
        <v>0</v>
      </c>
      <c r="K14" s="80">
        <v>1</v>
      </c>
      <c r="L14" s="80">
        <v>28</v>
      </c>
      <c r="M14" s="80">
        <v>16</v>
      </c>
      <c r="N14" s="80">
        <v>30</v>
      </c>
      <c r="O14" s="81">
        <f t="shared" si="0"/>
        <v>136.3</v>
      </c>
      <c r="P14" s="82">
        <v>6</v>
      </c>
      <c r="Q14" s="83">
        <f t="shared" si="1"/>
        <v>142.3</v>
      </c>
      <c r="R14" s="88">
        <f>R13</f>
        <v>142.3</v>
      </c>
      <c r="S14" s="89"/>
    </row>
    <row r="15" spans="1:19" ht="12.75">
      <c r="A15" s="76">
        <v>2</v>
      </c>
      <c r="B15" s="90" t="s">
        <v>19</v>
      </c>
      <c r="C15" s="78">
        <v>1</v>
      </c>
      <c r="D15" s="78">
        <v>1978</v>
      </c>
      <c r="E15" s="78" t="s">
        <v>3</v>
      </c>
      <c r="F15" s="78" t="s">
        <v>20</v>
      </c>
      <c r="G15" s="79">
        <f>IF(ISTEXT(B15),1," ")</f>
        <v>1</v>
      </c>
      <c r="H15" s="80">
        <v>0</v>
      </c>
      <c r="I15" s="80">
        <v>24</v>
      </c>
      <c r="J15" s="80">
        <v>0</v>
      </c>
      <c r="K15" s="80">
        <v>0</v>
      </c>
      <c r="L15" s="80">
        <v>26</v>
      </c>
      <c r="M15" s="80">
        <v>59</v>
      </c>
      <c r="N15" s="80">
        <v>95</v>
      </c>
      <c r="O15" s="81">
        <f t="shared" si="0"/>
        <v>179.95</v>
      </c>
      <c r="P15" s="91">
        <v>6</v>
      </c>
      <c r="Q15" s="83">
        <f t="shared" si="1"/>
        <v>185.95</v>
      </c>
      <c r="R15" s="92">
        <f>IF(AND(ISNUMBER(Q15),ISNUMBER(Q16)),MIN(Q15:Q16),IF(ISNUMBER(Q15),Q15,IF(ISNUMBER(Q16),Q16," ")))</f>
        <v>165.07</v>
      </c>
      <c r="S15" s="93">
        <v>2</v>
      </c>
    </row>
    <row r="16" spans="1:19" ht="12.75">
      <c r="A16" s="76">
        <v>144</v>
      </c>
      <c r="B16" s="86" t="s">
        <v>19</v>
      </c>
      <c r="C16" s="87"/>
      <c r="D16" s="87"/>
      <c r="E16" s="87"/>
      <c r="F16" s="87"/>
      <c r="G16" s="79">
        <f>IF(ISTEXT(B15),2," ")</f>
        <v>2</v>
      </c>
      <c r="H16" s="80">
        <v>1</v>
      </c>
      <c r="I16" s="80">
        <v>23</v>
      </c>
      <c r="J16" s="80">
        <v>0</v>
      </c>
      <c r="K16" s="80">
        <v>1</v>
      </c>
      <c r="L16" s="80">
        <v>25</v>
      </c>
      <c r="M16" s="80">
        <v>43</v>
      </c>
      <c r="N16" s="80">
        <v>7</v>
      </c>
      <c r="O16" s="81">
        <f t="shared" si="0"/>
        <v>163.07</v>
      </c>
      <c r="P16" s="91">
        <v>2</v>
      </c>
      <c r="Q16" s="83">
        <f t="shared" si="1"/>
        <v>165.07</v>
      </c>
      <c r="R16" s="94">
        <f>R15</f>
        <v>165.07</v>
      </c>
      <c r="S16" s="95"/>
    </row>
    <row r="17" spans="1:19" ht="12.75">
      <c r="A17" s="76">
        <v>3</v>
      </c>
      <c r="B17" s="90" t="s">
        <v>16</v>
      </c>
      <c r="C17" s="78" t="s">
        <v>13</v>
      </c>
      <c r="D17" s="78">
        <v>1974</v>
      </c>
      <c r="E17" s="78" t="s">
        <v>3</v>
      </c>
      <c r="F17" s="78" t="s">
        <v>18</v>
      </c>
      <c r="G17" s="79">
        <f>IF(ISTEXT(B17),1," ")</f>
        <v>1</v>
      </c>
      <c r="H17" s="80">
        <v>0</v>
      </c>
      <c r="I17" s="80">
        <v>25</v>
      </c>
      <c r="J17" s="80">
        <v>0</v>
      </c>
      <c r="K17" s="80">
        <v>0</v>
      </c>
      <c r="L17" s="80">
        <v>27</v>
      </c>
      <c r="M17" s="80">
        <v>38</v>
      </c>
      <c r="N17" s="80">
        <v>1</v>
      </c>
      <c r="O17" s="81">
        <f t="shared" si="0"/>
        <v>158.01</v>
      </c>
      <c r="P17" s="91">
        <v>152</v>
      </c>
      <c r="Q17" s="83">
        <f t="shared" si="1"/>
        <v>310.01</v>
      </c>
      <c r="R17" s="92">
        <f>IF(AND(ISNUMBER(Q17),ISNUMBER(Q18)),MIN(Q17:Q18),IF(ISNUMBER(Q17),Q17,IF(ISNUMBER(Q18),Q18," ")))</f>
        <v>167.01</v>
      </c>
      <c r="S17" s="93">
        <v>3</v>
      </c>
    </row>
    <row r="18" spans="1:19" ht="12.75">
      <c r="A18" s="76">
        <v>113</v>
      </c>
      <c r="B18" s="86" t="s">
        <v>16</v>
      </c>
      <c r="C18" s="87"/>
      <c r="D18" s="87"/>
      <c r="E18" s="87"/>
      <c r="F18" s="87"/>
      <c r="G18" s="79">
        <f>IF(ISTEXT(B17),2," ")</f>
        <v>2</v>
      </c>
      <c r="H18" s="80">
        <v>1</v>
      </c>
      <c r="I18" s="80">
        <v>24</v>
      </c>
      <c r="J18" s="80">
        <v>0</v>
      </c>
      <c r="K18" s="80">
        <v>1</v>
      </c>
      <c r="L18" s="80">
        <v>26</v>
      </c>
      <c r="M18" s="80">
        <v>41</v>
      </c>
      <c r="N18" s="80">
        <v>1</v>
      </c>
      <c r="O18" s="81">
        <f t="shared" si="0"/>
        <v>161.01</v>
      </c>
      <c r="P18" s="91">
        <v>6</v>
      </c>
      <c r="Q18" s="83">
        <f t="shared" si="1"/>
        <v>167.01</v>
      </c>
      <c r="R18" s="94">
        <f>R17</f>
        <v>167.01</v>
      </c>
      <c r="S18" s="95"/>
    </row>
    <row r="19" spans="1:19" ht="12.75">
      <c r="A19" s="76">
        <v>1</v>
      </c>
      <c r="B19" s="77" t="s">
        <v>22</v>
      </c>
      <c r="C19" s="78"/>
      <c r="D19" s="78">
        <v>1985</v>
      </c>
      <c r="E19" s="78" t="s">
        <v>23</v>
      </c>
      <c r="F19" s="78" t="s">
        <v>24</v>
      </c>
      <c r="G19" s="79">
        <v>1</v>
      </c>
      <c r="H19" s="80">
        <v>0</v>
      </c>
      <c r="I19" s="80">
        <v>21</v>
      </c>
      <c r="J19" s="80">
        <v>0</v>
      </c>
      <c r="K19" s="80">
        <v>0</v>
      </c>
      <c r="L19" s="80">
        <v>25</v>
      </c>
      <c r="M19" s="80">
        <v>21</v>
      </c>
      <c r="N19" s="80">
        <v>35</v>
      </c>
      <c r="O19" s="81">
        <f t="shared" si="0"/>
        <v>261.35</v>
      </c>
      <c r="P19" s="91">
        <v>160</v>
      </c>
      <c r="Q19" s="83">
        <f t="shared" si="1"/>
        <v>421.35</v>
      </c>
      <c r="R19" s="84">
        <f>IF(AND(ISNUMBER(Q19),ISNUMBER(Q20)),MIN(Q19:Q20),IF(ISNUMBER(Q19),Q19,IF(ISNUMBER(Q20),Q20," ")))</f>
        <v>411.92</v>
      </c>
      <c r="S19" s="96">
        <v>4</v>
      </c>
    </row>
    <row r="20" spans="1:19" ht="12.75">
      <c r="A20" s="76">
        <v>21</v>
      </c>
      <c r="B20" s="86" t="s">
        <v>22</v>
      </c>
      <c r="C20" s="87"/>
      <c r="D20" s="87"/>
      <c r="E20" s="87"/>
      <c r="F20" s="87"/>
      <c r="G20" s="79">
        <v>2</v>
      </c>
      <c r="H20" s="80">
        <v>1</v>
      </c>
      <c r="I20" s="80">
        <v>20</v>
      </c>
      <c r="J20" s="80">
        <v>0</v>
      </c>
      <c r="K20" s="80">
        <v>1</v>
      </c>
      <c r="L20" s="80">
        <v>24</v>
      </c>
      <c r="M20" s="80">
        <v>57</v>
      </c>
      <c r="N20" s="80">
        <v>92</v>
      </c>
      <c r="O20" s="81">
        <f t="shared" si="0"/>
        <v>297.92</v>
      </c>
      <c r="P20" s="91">
        <v>114</v>
      </c>
      <c r="Q20" s="97">
        <f t="shared" si="1"/>
        <v>411.92</v>
      </c>
      <c r="R20" s="98">
        <f>R19</f>
        <v>411.92</v>
      </c>
      <c r="S20" s="95"/>
    </row>
    <row r="21" s="99" customFormat="1" ht="10.5"/>
    <row r="22" spans="1:19" s="100" customFormat="1" ht="13.5" thickBot="1">
      <c r="A22"/>
      <c r="B22" t="s">
        <v>36</v>
      </c>
      <c r="C22" s="65"/>
      <c r="D22" s="65"/>
      <c r="E22" s="65"/>
      <c r="F22" s="6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00" customFormat="1" ht="12.75">
      <c r="A23" s="101"/>
      <c r="B23" s="197" t="s">
        <v>0</v>
      </c>
      <c r="C23" s="67"/>
      <c r="D23" s="68"/>
      <c r="E23" s="67"/>
      <c r="F23" s="67"/>
      <c r="G23" s="198" t="s">
        <v>76</v>
      </c>
      <c r="H23" s="199" t="s">
        <v>77</v>
      </c>
      <c r="I23" s="199"/>
      <c r="J23" s="199"/>
      <c r="K23" s="200" t="s">
        <v>78</v>
      </c>
      <c r="L23" s="200"/>
      <c r="M23" s="200"/>
      <c r="N23" s="200"/>
      <c r="O23" s="201" t="s">
        <v>79</v>
      </c>
      <c r="P23" s="189" t="s">
        <v>80</v>
      </c>
      <c r="Q23" s="197" t="s">
        <v>81</v>
      </c>
      <c r="R23" s="202" t="s">
        <v>82</v>
      </c>
      <c r="S23" s="203" t="s">
        <v>26</v>
      </c>
    </row>
    <row r="24" spans="1:19" s="100" customFormat="1" ht="35.25">
      <c r="A24" s="103" t="s">
        <v>2</v>
      </c>
      <c r="B24" s="197"/>
      <c r="C24" s="71" t="s">
        <v>7</v>
      </c>
      <c r="D24" s="72" t="s">
        <v>8</v>
      </c>
      <c r="E24" s="71" t="s">
        <v>9</v>
      </c>
      <c r="F24" s="73" t="s">
        <v>10</v>
      </c>
      <c r="G24" s="198"/>
      <c r="H24" s="104" t="s">
        <v>83</v>
      </c>
      <c r="I24" s="105" t="s">
        <v>84</v>
      </c>
      <c r="J24" s="102" t="s">
        <v>85</v>
      </c>
      <c r="K24" s="106" t="s">
        <v>83</v>
      </c>
      <c r="L24" s="107" t="s">
        <v>84</v>
      </c>
      <c r="M24" s="107" t="s">
        <v>85</v>
      </c>
      <c r="N24" s="108" t="s">
        <v>86</v>
      </c>
      <c r="O24" s="201"/>
      <c r="P24" s="189"/>
      <c r="Q24" s="197"/>
      <c r="R24" s="202"/>
      <c r="S24" s="204" t="s">
        <v>26</v>
      </c>
    </row>
    <row r="25" spans="1:19" ht="12.75">
      <c r="A25" s="109">
        <v>6</v>
      </c>
      <c r="B25" s="110" t="s">
        <v>29</v>
      </c>
      <c r="C25" s="111" t="s">
        <v>11</v>
      </c>
      <c r="D25" s="111">
        <v>1987</v>
      </c>
      <c r="E25" s="111" t="s">
        <v>30</v>
      </c>
      <c r="F25" s="111" t="s">
        <v>12</v>
      </c>
      <c r="G25" s="112">
        <f>IF(ISTEXT(B25),1," ")</f>
        <v>1</v>
      </c>
      <c r="H25" s="113">
        <v>0</v>
      </c>
      <c r="I25" s="113">
        <v>38</v>
      </c>
      <c r="J25" s="113">
        <v>0</v>
      </c>
      <c r="K25" s="113">
        <v>0</v>
      </c>
      <c r="L25" s="113">
        <v>40</v>
      </c>
      <c r="M25" s="113">
        <v>19</v>
      </c>
      <c r="N25" s="113">
        <v>51</v>
      </c>
      <c r="O25" s="114">
        <f aca="true" t="shared" si="2" ref="O25:O36">IF(AND(ISNUMBER(I25),ISNUMBER(L25)),(K25-H25)*60^2+(L25-I25)*60+(M25-J25)+(N25)/100," ")</f>
        <v>139.51</v>
      </c>
      <c r="P25" s="115">
        <v>4</v>
      </c>
      <c r="Q25" s="116">
        <f aca="true" t="shared" si="3" ref="Q25:Q36">IF(ISNUMBER(O25),O25+P25," ")</f>
        <v>143.51</v>
      </c>
      <c r="R25" s="117">
        <f>IF(AND(ISNUMBER(Q25),ISNUMBER(Q26)),MIN(Q25:Q26),IF(ISNUMBER(Q25),Q25,IF(ISNUMBER(Q26),Q26," ")))</f>
        <v>119.07</v>
      </c>
      <c r="S25" s="205">
        <v>1</v>
      </c>
    </row>
    <row r="26" spans="1:19" ht="12.75">
      <c r="A26" s="109">
        <v>46</v>
      </c>
      <c r="B26" s="118" t="s">
        <v>89</v>
      </c>
      <c r="C26" s="119"/>
      <c r="D26" s="119"/>
      <c r="E26" s="119"/>
      <c r="F26" s="119"/>
      <c r="G26" s="112">
        <f>IF(ISTEXT(B25),2," ")</f>
        <v>2</v>
      </c>
      <c r="H26" s="113">
        <v>1</v>
      </c>
      <c r="I26" s="113">
        <v>36</v>
      </c>
      <c r="J26" s="113">
        <v>0</v>
      </c>
      <c r="K26" s="113">
        <v>1</v>
      </c>
      <c r="L26" s="113">
        <v>37</v>
      </c>
      <c r="M26" s="113">
        <v>59</v>
      </c>
      <c r="N26" s="113">
        <v>7</v>
      </c>
      <c r="O26" s="114">
        <f t="shared" si="2"/>
        <v>119.07</v>
      </c>
      <c r="P26" s="115">
        <v>0</v>
      </c>
      <c r="Q26" s="116">
        <f t="shared" si="3"/>
        <v>119.07</v>
      </c>
      <c r="R26" s="120">
        <f>R25</f>
        <v>119.07</v>
      </c>
      <c r="S26" s="206"/>
    </row>
    <row r="27" spans="1:19" ht="12.75">
      <c r="A27" s="109">
        <v>4</v>
      </c>
      <c r="B27" s="110" t="s">
        <v>27</v>
      </c>
      <c r="C27" s="111" t="s">
        <v>11</v>
      </c>
      <c r="D27" s="111">
        <v>1980</v>
      </c>
      <c r="E27" s="111" t="s">
        <v>5</v>
      </c>
      <c r="F27" s="111" t="s">
        <v>28</v>
      </c>
      <c r="G27" s="112">
        <f>IF(ISTEXT(B27),1," ")</f>
        <v>1</v>
      </c>
      <c r="H27" s="113">
        <v>0</v>
      </c>
      <c r="I27" s="113">
        <v>36</v>
      </c>
      <c r="J27" s="113">
        <v>0</v>
      </c>
      <c r="K27" s="113">
        <v>0</v>
      </c>
      <c r="L27" s="113">
        <v>38</v>
      </c>
      <c r="M27" s="113">
        <v>26</v>
      </c>
      <c r="N27" s="113">
        <v>67</v>
      </c>
      <c r="O27" s="114">
        <f t="shared" si="2"/>
        <v>146.67</v>
      </c>
      <c r="P27" s="121">
        <v>6</v>
      </c>
      <c r="Q27" s="116">
        <f t="shared" si="3"/>
        <v>152.67</v>
      </c>
      <c r="R27" s="117">
        <f>IF(AND(ISNUMBER(Q27),ISNUMBER(Q28)),MIN(Q27:Q28),IF(ISNUMBER(Q27),Q27,IF(ISNUMBER(Q28),Q28," ")))</f>
        <v>130.11</v>
      </c>
      <c r="S27" s="205">
        <v>2</v>
      </c>
    </row>
    <row r="28" spans="1:19" ht="12.75">
      <c r="A28" s="109">
        <v>140</v>
      </c>
      <c r="B28" s="118" t="s">
        <v>27</v>
      </c>
      <c r="C28" s="119"/>
      <c r="D28" s="119"/>
      <c r="E28" s="119"/>
      <c r="F28" s="119"/>
      <c r="G28" s="112">
        <f>IF(ISTEXT(B27),2," ")</f>
        <v>2</v>
      </c>
      <c r="H28" s="113">
        <v>1</v>
      </c>
      <c r="I28" s="113">
        <v>34</v>
      </c>
      <c r="J28" s="113">
        <v>0</v>
      </c>
      <c r="K28" s="113">
        <v>1</v>
      </c>
      <c r="L28" s="113">
        <v>36</v>
      </c>
      <c r="M28" s="113">
        <v>10</v>
      </c>
      <c r="N28" s="113">
        <v>11</v>
      </c>
      <c r="O28" s="114">
        <f t="shared" si="2"/>
        <v>130.11</v>
      </c>
      <c r="P28" s="121">
        <v>0</v>
      </c>
      <c r="Q28" s="116">
        <f t="shared" si="3"/>
        <v>130.11</v>
      </c>
      <c r="R28" s="120">
        <f>R27</f>
        <v>130.11</v>
      </c>
      <c r="S28" s="206"/>
    </row>
    <row r="29" spans="1:19" ht="12.75">
      <c r="A29" s="109">
        <v>2</v>
      </c>
      <c r="B29" s="110" t="s">
        <v>32</v>
      </c>
      <c r="C29" s="111" t="s">
        <v>11</v>
      </c>
      <c r="D29" s="111">
        <v>1965</v>
      </c>
      <c r="E29" s="111" t="s">
        <v>5</v>
      </c>
      <c r="F29" s="111" t="s">
        <v>33</v>
      </c>
      <c r="G29" s="112">
        <f>IF(ISTEXT(B29),1," ")</f>
        <v>1</v>
      </c>
      <c r="H29" s="113">
        <v>0</v>
      </c>
      <c r="I29" s="113">
        <v>34</v>
      </c>
      <c r="J29" s="113">
        <v>0</v>
      </c>
      <c r="K29" s="113">
        <v>0</v>
      </c>
      <c r="L29" s="113">
        <v>36</v>
      </c>
      <c r="M29" s="113">
        <v>25</v>
      </c>
      <c r="N29" s="113">
        <v>67</v>
      </c>
      <c r="O29" s="114">
        <f t="shared" si="2"/>
        <v>145.67</v>
      </c>
      <c r="P29" s="115">
        <v>52</v>
      </c>
      <c r="Q29" s="116">
        <f t="shared" si="3"/>
        <v>197.67</v>
      </c>
      <c r="R29" s="117">
        <f>IF(AND(ISNUMBER(Q29),ISNUMBER(Q30)),MIN(Q29:Q30),IF(ISNUMBER(Q29),Q29,IF(ISNUMBER(Q30),Q30," ")))</f>
        <v>137.48</v>
      </c>
      <c r="S29" s="205">
        <v>3</v>
      </c>
    </row>
    <row r="30" spans="1:19" ht="12.75">
      <c r="A30" s="109">
        <v>162</v>
      </c>
      <c r="B30" s="118" t="s">
        <v>32</v>
      </c>
      <c r="C30" s="119"/>
      <c r="D30" s="119"/>
      <c r="E30" s="119"/>
      <c r="F30" s="119"/>
      <c r="G30" s="112">
        <f>IF(ISTEXT(B29),2," ")</f>
        <v>2</v>
      </c>
      <c r="H30" s="113">
        <v>1</v>
      </c>
      <c r="I30" s="113">
        <v>32</v>
      </c>
      <c r="J30" s="113">
        <v>0</v>
      </c>
      <c r="K30" s="113">
        <v>1</v>
      </c>
      <c r="L30" s="113">
        <v>34</v>
      </c>
      <c r="M30" s="113">
        <v>17</v>
      </c>
      <c r="N30" s="113">
        <v>48</v>
      </c>
      <c r="O30" s="114">
        <f t="shared" si="2"/>
        <v>137.48</v>
      </c>
      <c r="P30" s="115">
        <v>0</v>
      </c>
      <c r="Q30" s="116">
        <f t="shared" si="3"/>
        <v>137.48</v>
      </c>
      <c r="R30" s="120">
        <f>R29</f>
        <v>137.48</v>
      </c>
      <c r="S30" s="206"/>
    </row>
    <row r="31" spans="1:19" ht="12.75">
      <c r="A31" s="109">
        <v>5</v>
      </c>
      <c r="B31" s="110" t="s">
        <v>31</v>
      </c>
      <c r="C31" s="111" t="s">
        <v>13</v>
      </c>
      <c r="D31" s="111">
        <v>1993</v>
      </c>
      <c r="E31" s="111" t="s">
        <v>5</v>
      </c>
      <c r="F31" s="111" t="s">
        <v>28</v>
      </c>
      <c r="G31" s="112">
        <f>IF(ISTEXT(B31),1," ")</f>
        <v>1</v>
      </c>
      <c r="H31" s="113">
        <v>0</v>
      </c>
      <c r="I31" s="113">
        <v>37</v>
      </c>
      <c r="J31" s="113">
        <v>0</v>
      </c>
      <c r="K31" s="113">
        <v>0</v>
      </c>
      <c r="L31" s="113">
        <v>39</v>
      </c>
      <c r="M31" s="113">
        <v>15</v>
      </c>
      <c r="N31" s="113">
        <v>48</v>
      </c>
      <c r="O31" s="114">
        <f t="shared" si="2"/>
        <v>135.48</v>
      </c>
      <c r="P31" s="115">
        <v>52</v>
      </c>
      <c r="Q31" s="116">
        <f t="shared" si="3"/>
        <v>187.48</v>
      </c>
      <c r="R31" s="117">
        <f>IF(AND(ISNUMBER(Q31),ISNUMBER(Q32)),MIN(Q31:Q32),IF(ISNUMBER(Q31),Q31,IF(ISNUMBER(Q32),Q32," ")))</f>
        <v>142.36</v>
      </c>
      <c r="S31" s="205">
        <v>4</v>
      </c>
    </row>
    <row r="32" spans="1:19" ht="12.75">
      <c r="A32" s="109">
        <v>187</v>
      </c>
      <c r="B32" s="118" t="s">
        <v>31</v>
      </c>
      <c r="C32" s="119"/>
      <c r="D32" s="119"/>
      <c r="E32" s="119"/>
      <c r="F32" s="119"/>
      <c r="G32" s="112">
        <f>IF(ISTEXT(B31),2," ")</f>
        <v>2</v>
      </c>
      <c r="H32" s="113">
        <v>1</v>
      </c>
      <c r="I32" s="113">
        <v>35</v>
      </c>
      <c r="J32" s="113">
        <v>0</v>
      </c>
      <c r="K32" s="113">
        <v>1</v>
      </c>
      <c r="L32" s="113">
        <v>37</v>
      </c>
      <c r="M32" s="113">
        <v>18</v>
      </c>
      <c r="N32" s="113">
        <v>36</v>
      </c>
      <c r="O32" s="114">
        <f t="shared" si="2"/>
        <v>138.36</v>
      </c>
      <c r="P32" s="115">
        <v>4</v>
      </c>
      <c r="Q32" s="116">
        <f t="shared" si="3"/>
        <v>142.36</v>
      </c>
      <c r="R32" s="120">
        <f>R31</f>
        <v>142.36</v>
      </c>
      <c r="S32" s="206"/>
    </row>
    <row r="33" spans="1:19" ht="12.75">
      <c r="A33" s="109">
        <v>3</v>
      </c>
      <c r="B33" s="110" t="s">
        <v>34</v>
      </c>
      <c r="C33" s="111" t="s">
        <v>13</v>
      </c>
      <c r="D33" s="111">
        <v>1992</v>
      </c>
      <c r="E33" s="111" t="s">
        <v>5</v>
      </c>
      <c r="F33" s="111" t="s">
        <v>12</v>
      </c>
      <c r="G33" s="112">
        <f>IF(ISTEXT(B33),1," ")</f>
        <v>1</v>
      </c>
      <c r="H33" s="113">
        <v>0</v>
      </c>
      <c r="I33" s="113">
        <v>35</v>
      </c>
      <c r="J33" s="113">
        <v>0</v>
      </c>
      <c r="K33" s="113">
        <v>0</v>
      </c>
      <c r="L33" s="113">
        <v>37</v>
      </c>
      <c r="M33" s="113">
        <v>9</v>
      </c>
      <c r="N33" s="113">
        <v>89</v>
      </c>
      <c r="O33" s="114">
        <f t="shared" si="2"/>
        <v>129.89</v>
      </c>
      <c r="P33" s="115">
        <v>56</v>
      </c>
      <c r="Q33" s="116">
        <f t="shared" si="3"/>
        <v>185.89</v>
      </c>
      <c r="R33" s="117">
        <f>IF(AND(ISNUMBER(Q33),ISNUMBER(Q34)),MIN(Q33:Q34),IF(ISNUMBER(Q33),Q33,IF(ISNUMBER(Q34),Q34," ")))</f>
        <v>185.89</v>
      </c>
      <c r="S33" s="205">
        <v>5</v>
      </c>
    </row>
    <row r="34" spans="1:19" ht="12.75">
      <c r="A34" s="109">
        <v>134</v>
      </c>
      <c r="B34" s="118" t="s">
        <v>34</v>
      </c>
      <c r="C34" s="119"/>
      <c r="D34" s="119"/>
      <c r="E34" s="119"/>
      <c r="F34" s="119"/>
      <c r="G34" s="112">
        <f>IF(ISTEXT(B33),2," ")</f>
        <v>2</v>
      </c>
      <c r="H34" s="113">
        <v>1</v>
      </c>
      <c r="I34" s="113">
        <v>47</v>
      </c>
      <c r="J34" s="113">
        <v>0</v>
      </c>
      <c r="K34" s="113">
        <v>1</v>
      </c>
      <c r="L34" s="113">
        <v>49</v>
      </c>
      <c r="M34" s="113">
        <v>15</v>
      </c>
      <c r="N34" s="113">
        <v>23</v>
      </c>
      <c r="O34" s="114">
        <f t="shared" si="2"/>
        <v>135.23</v>
      </c>
      <c r="P34" s="115">
        <v>102</v>
      </c>
      <c r="Q34" s="116">
        <f t="shared" si="3"/>
        <v>237.23</v>
      </c>
      <c r="R34" s="120">
        <f>R33</f>
        <v>185.89</v>
      </c>
      <c r="S34" s="206"/>
    </row>
    <row r="35" spans="1:19" ht="12.75">
      <c r="A35" s="109">
        <v>1</v>
      </c>
      <c r="B35" s="110" t="s">
        <v>35</v>
      </c>
      <c r="C35" s="111"/>
      <c r="D35" s="111">
        <v>1977</v>
      </c>
      <c r="E35" s="111" t="s">
        <v>23</v>
      </c>
      <c r="F35" s="111" t="s">
        <v>24</v>
      </c>
      <c r="G35" s="112">
        <f>IF(ISTEXT(B35),1," ")</f>
        <v>1</v>
      </c>
      <c r="H35" s="113">
        <v>0</v>
      </c>
      <c r="I35" s="113">
        <v>32</v>
      </c>
      <c r="J35" s="113">
        <v>0</v>
      </c>
      <c r="K35" s="113">
        <v>0</v>
      </c>
      <c r="L35" s="113">
        <v>35</v>
      </c>
      <c r="M35" s="113">
        <v>24</v>
      </c>
      <c r="N35" s="113">
        <v>36</v>
      </c>
      <c r="O35" s="114">
        <f t="shared" si="2"/>
        <v>204.36</v>
      </c>
      <c r="P35" s="115">
        <v>156</v>
      </c>
      <c r="Q35" s="116">
        <f t="shared" si="3"/>
        <v>360.36</v>
      </c>
      <c r="R35" s="117">
        <f>IF(AND(ISNUMBER(Q35),ISNUMBER(Q36)),MIN(Q35:Q36),IF(ISNUMBER(Q35),Q35,IF(ISNUMBER(Q36),Q36," ")))</f>
        <v>339.64</v>
      </c>
      <c r="S35" s="205">
        <v>6</v>
      </c>
    </row>
    <row r="36" spans="1:19" ht="12.75">
      <c r="A36" s="109">
        <v>18</v>
      </c>
      <c r="B36" s="118" t="s">
        <v>35</v>
      </c>
      <c r="C36" s="119"/>
      <c r="D36" s="119"/>
      <c r="E36" s="119"/>
      <c r="F36" s="119"/>
      <c r="G36" s="112">
        <f>IF(ISTEXT(B35),2," ")</f>
        <v>2</v>
      </c>
      <c r="H36" s="113">
        <v>1</v>
      </c>
      <c r="I36" s="113">
        <v>30</v>
      </c>
      <c r="J36" s="113">
        <v>0</v>
      </c>
      <c r="K36" s="113">
        <v>1</v>
      </c>
      <c r="L36" s="113">
        <v>33</v>
      </c>
      <c r="M36" s="113">
        <v>43</v>
      </c>
      <c r="N36" s="113">
        <v>64</v>
      </c>
      <c r="O36" s="114">
        <f t="shared" si="2"/>
        <v>223.64</v>
      </c>
      <c r="P36" s="115">
        <v>116</v>
      </c>
      <c r="Q36" s="116">
        <f t="shared" si="3"/>
        <v>339.64</v>
      </c>
      <c r="R36" s="120">
        <f>R35</f>
        <v>339.64</v>
      </c>
      <c r="S36" s="206"/>
    </row>
    <row r="37" spans="1:19" ht="12.75">
      <c r="A37" s="122"/>
      <c r="B37" s="123"/>
      <c r="C37" s="124"/>
      <c r="D37" s="124"/>
      <c r="E37" s="124"/>
      <c r="F37" s="124"/>
      <c r="G37" s="125"/>
      <c r="H37" s="126"/>
      <c r="I37" s="126"/>
      <c r="J37" s="126"/>
      <c r="K37" s="126"/>
      <c r="L37" s="126"/>
      <c r="M37" s="126"/>
      <c r="N37" s="126"/>
      <c r="O37" s="127"/>
      <c r="P37" s="128"/>
      <c r="Q37" s="127"/>
      <c r="R37" s="129"/>
      <c r="S37" s="130"/>
    </row>
    <row r="38" spans="1:5" ht="13.5" thickBot="1">
      <c r="A38"/>
      <c r="B38" t="s">
        <v>59</v>
      </c>
      <c r="C38" s="65"/>
      <c r="D38" s="65"/>
      <c r="E38" s="65"/>
    </row>
    <row r="39" spans="1:19" ht="12.75">
      <c r="A39" s="101"/>
      <c r="B39" s="189" t="s">
        <v>0</v>
      </c>
      <c r="C39" s="67"/>
      <c r="D39" s="68"/>
      <c r="E39" s="67"/>
      <c r="F39" s="67"/>
      <c r="G39" s="190" t="s">
        <v>76</v>
      </c>
      <c r="H39" s="191" t="s">
        <v>77</v>
      </c>
      <c r="I39" s="191"/>
      <c r="J39" s="191"/>
      <c r="K39" s="191" t="s">
        <v>78</v>
      </c>
      <c r="L39" s="191"/>
      <c r="M39" s="191"/>
      <c r="N39" s="191"/>
      <c r="O39" s="192" t="s">
        <v>79</v>
      </c>
      <c r="P39" s="189" t="s">
        <v>80</v>
      </c>
      <c r="Q39" s="189" t="s">
        <v>81</v>
      </c>
      <c r="R39" s="193" t="s">
        <v>82</v>
      </c>
      <c r="S39" s="203" t="s">
        <v>26</v>
      </c>
    </row>
    <row r="40" spans="1:19" ht="35.25">
      <c r="A40" s="131" t="s">
        <v>2</v>
      </c>
      <c r="B40" s="189"/>
      <c r="C40" s="71" t="s">
        <v>7</v>
      </c>
      <c r="D40" s="72" t="s">
        <v>8</v>
      </c>
      <c r="E40" s="71" t="s">
        <v>9</v>
      </c>
      <c r="F40" s="73" t="s">
        <v>10</v>
      </c>
      <c r="G40" s="190"/>
      <c r="H40" s="74" t="s">
        <v>83</v>
      </c>
      <c r="I40" s="75" t="s">
        <v>84</v>
      </c>
      <c r="J40" s="69" t="s">
        <v>85</v>
      </c>
      <c r="K40" s="74" t="s">
        <v>83</v>
      </c>
      <c r="L40" s="75" t="s">
        <v>84</v>
      </c>
      <c r="M40" s="75" t="s">
        <v>85</v>
      </c>
      <c r="N40" s="69" t="s">
        <v>86</v>
      </c>
      <c r="O40" s="192"/>
      <c r="P40" s="189"/>
      <c r="Q40" s="207"/>
      <c r="R40" s="208"/>
      <c r="S40" s="204" t="s">
        <v>26</v>
      </c>
    </row>
    <row r="41" spans="1:19" ht="12.75">
      <c r="A41" s="132">
        <v>18</v>
      </c>
      <c r="B41" s="77" t="s">
        <v>37</v>
      </c>
      <c r="C41" s="78" t="s">
        <v>11</v>
      </c>
      <c r="D41" s="78">
        <v>1986</v>
      </c>
      <c r="E41" s="78" t="s">
        <v>30</v>
      </c>
      <c r="F41" s="78" t="s">
        <v>12</v>
      </c>
      <c r="G41" s="79">
        <v>1</v>
      </c>
      <c r="H41" s="80">
        <v>1</v>
      </c>
      <c r="I41" s="80">
        <v>3</v>
      </c>
      <c r="J41" s="80">
        <v>0</v>
      </c>
      <c r="K41" s="80">
        <v>1</v>
      </c>
      <c r="L41" s="80">
        <v>4</v>
      </c>
      <c r="M41" s="80">
        <v>56</v>
      </c>
      <c r="N41" s="80">
        <v>86</v>
      </c>
      <c r="O41" s="81">
        <f aca="true" t="shared" si="4" ref="O41:O76">IF(AND(ISNUMBER(I41),ISNUMBER(L41)),(K41-H41)*60^2+(L41-I41)*60+(M41-J41)+(N41)/100," ")</f>
        <v>116.86</v>
      </c>
      <c r="P41" s="133">
        <v>50</v>
      </c>
      <c r="Q41" s="134">
        <f aca="true" t="shared" si="5" ref="Q41:Q75">IF(ISNUMBER(O41),O41+P41," ")</f>
        <v>166.86</v>
      </c>
      <c r="R41" s="135">
        <f>IF(AND(ISNUMBER(Q41),ISNUMBER(Q42)),MIN(Q41:Q42),IF(ISNUMBER(Q41),Q41,IF(ISNUMBER(Q42),Q42," ")))</f>
        <v>114.07</v>
      </c>
      <c r="S41" s="205">
        <v>1</v>
      </c>
    </row>
    <row r="42" spans="1:19" ht="12.75">
      <c r="A42" s="132">
        <v>16</v>
      </c>
      <c r="B42" s="86" t="s">
        <v>37</v>
      </c>
      <c r="C42" s="87"/>
      <c r="D42" s="87"/>
      <c r="E42" s="87"/>
      <c r="F42" s="87"/>
      <c r="G42" s="79">
        <v>2</v>
      </c>
      <c r="H42" s="80">
        <v>1</v>
      </c>
      <c r="I42" s="80">
        <v>58</v>
      </c>
      <c r="J42" s="80">
        <v>0</v>
      </c>
      <c r="K42" s="80">
        <v>1</v>
      </c>
      <c r="L42" s="80">
        <v>59</v>
      </c>
      <c r="M42" s="80">
        <v>54</v>
      </c>
      <c r="N42" s="80">
        <v>7</v>
      </c>
      <c r="O42" s="81">
        <f t="shared" si="4"/>
        <v>114.07</v>
      </c>
      <c r="P42" s="133">
        <v>0</v>
      </c>
      <c r="Q42" s="134">
        <f t="shared" si="5"/>
        <v>114.07</v>
      </c>
      <c r="R42" s="136">
        <f>R41</f>
        <v>114.07</v>
      </c>
      <c r="S42" s="206"/>
    </row>
    <row r="43" spans="1:19" ht="12.75">
      <c r="A43" s="132">
        <v>17</v>
      </c>
      <c r="B43" s="77" t="s">
        <v>38</v>
      </c>
      <c r="C43" s="78" t="s">
        <v>11</v>
      </c>
      <c r="D43" s="78">
        <v>1987</v>
      </c>
      <c r="E43" s="78" t="s">
        <v>5</v>
      </c>
      <c r="F43" s="78" t="s">
        <v>12</v>
      </c>
      <c r="G43" s="79">
        <v>1</v>
      </c>
      <c r="H43" s="80">
        <v>1</v>
      </c>
      <c r="I43" s="80">
        <v>2</v>
      </c>
      <c r="J43" s="80">
        <v>0</v>
      </c>
      <c r="K43" s="80">
        <v>1</v>
      </c>
      <c r="L43" s="80">
        <v>4</v>
      </c>
      <c r="M43" s="80">
        <v>1</v>
      </c>
      <c r="N43" s="80">
        <v>51</v>
      </c>
      <c r="O43" s="81">
        <f t="shared" si="4"/>
        <v>121.51</v>
      </c>
      <c r="P43" s="133">
        <v>0</v>
      </c>
      <c r="Q43" s="134">
        <f t="shared" si="5"/>
        <v>121.51</v>
      </c>
      <c r="R43" s="135">
        <f>IF(AND(ISNUMBER(Q43),ISNUMBER(Q44)),MIN(Q43:Q44),IF(ISNUMBER(Q43),Q43,IF(ISNUMBER(Q44),Q44," ")))</f>
        <v>120.96</v>
      </c>
      <c r="S43" s="205">
        <v>2</v>
      </c>
    </row>
    <row r="44" spans="1:19" ht="12.75">
      <c r="A44" s="132">
        <v>188</v>
      </c>
      <c r="B44" s="86" t="str">
        <f>B43</f>
        <v>Головинский Дмитрий</v>
      </c>
      <c r="C44" s="87"/>
      <c r="D44" s="87"/>
      <c r="E44" s="87"/>
      <c r="F44" s="87"/>
      <c r="G44" s="79">
        <v>2</v>
      </c>
      <c r="H44" s="80">
        <v>1</v>
      </c>
      <c r="I44" s="80">
        <v>57</v>
      </c>
      <c r="J44" s="80">
        <v>0</v>
      </c>
      <c r="K44" s="80">
        <v>1</v>
      </c>
      <c r="L44" s="80">
        <v>59</v>
      </c>
      <c r="M44" s="80">
        <v>0</v>
      </c>
      <c r="N44" s="80">
        <v>96</v>
      </c>
      <c r="O44" s="81">
        <f t="shared" si="4"/>
        <v>120.96</v>
      </c>
      <c r="P44" s="133">
        <v>0</v>
      </c>
      <c r="Q44" s="134">
        <f t="shared" si="5"/>
        <v>120.96</v>
      </c>
      <c r="R44" s="136">
        <f>R43</f>
        <v>120.96</v>
      </c>
      <c r="S44" s="206"/>
    </row>
    <row r="45" spans="1:19" ht="12.75">
      <c r="A45" s="109">
        <v>16</v>
      </c>
      <c r="B45" s="77" t="s">
        <v>45</v>
      </c>
      <c r="C45" s="78" t="s">
        <v>13</v>
      </c>
      <c r="D45" s="78">
        <v>1992</v>
      </c>
      <c r="E45" s="78" t="s">
        <v>5</v>
      </c>
      <c r="F45" s="78" t="s">
        <v>28</v>
      </c>
      <c r="G45" s="79">
        <v>1</v>
      </c>
      <c r="H45" s="80">
        <v>1</v>
      </c>
      <c r="I45" s="80">
        <v>1</v>
      </c>
      <c r="J45" s="80">
        <v>0</v>
      </c>
      <c r="K45" s="80">
        <v>1</v>
      </c>
      <c r="L45" s="80">
        <v>3</v>
      </c>
      <c r="M45" s="80">
        <v>16</v>
      </c>
      <c r="N45" s="80">
        <v>95</v>
      </c>
      <c r="O45" s="81">
        <f t="shared" si="4"/>
        <v>136.95</v>
      </c>
      <c r="P45" s="133">
        <v>202</v>
      </c>
      <c r="Q45" s="134">
        <f t="shared" si="5"/>
        <v>338.95</v>
      </c>
      <c r="R45" s="135">
        <f>IF(AND(ISNUMBER(Q45),ISNUMBER(Q46)),MIN(Q45:Q46),IF(ISNUMBER(Q45),Q45,IF(ISNUMBER(Q46),Q46," ")))</f>
        <v>135.67</v>
      </c>
      <c r="S45" s="205">
        <v>3</v>
      </c>
    </row>
    <row r="46" spans="1:19" ht="12.75">
      <c r="A46" s="132">
        <v>37</v>
      </c>
      <c r="B46" s="86" t="str">
        <f>B45</f>
        <v>Клепацкий Виталий</v>
      </c>
      <c r="C46" s="87"/>
      <c r="D46" s="87"/>
      <c r="E46" s="87"/>
      <c r="F46" s="87"/>
      <c r="G46" s="79">
        <v>2</v>
      </c>
      <c r="H46" s="80">
        <v>1</v>
      </c>
      <c r="I46" s="80">
        <v>56</v>
      </c>
      <c r="J46" s="80">
        <v>0</v>
      </c>
      <c r="K46" s="80">
        <v>1</v>
      </c>
      <c r="L46" s="80">
        <v>58</v>
      </c>
      <c r="M46" s="80">
        <v>9</v>
      </c>
      <c r="N46" s="80">
        <v>67</v>
      </c>
      <c r="O46" s="81">
        <f t="shared" si="4"/>
        <v>129.67</v>
      </c>
      <c r="P46" s="133">
        <v>6</v>
      </c>
      <c r="Q46" s="134">
        <f t="shared" si="5"/>
        <v>135.67</v>
      </c>
      <c r="R46" s="136">
        <f>R45</f>
        <v>135.67</v>
      </c>
      <c r="S46" s="206"/>
    </row>
    <row r="47" spans="1:19" ht="12.75">
      <c r="A47" s="132">
        <v>15</v>
      </c>
      <c r="B47" s="77" t="s">
        <v>39</v>
      </c>
      <c r="C47" s="78" t="s">
        <v>11</v>
      </c>
      <c r="D47" s="78">
        <v>1993</v>
      </c>
      <c r="E47" s="78" t="s">
        <v>5</v>
      </c>
      <c r="F47" s="78" t="s">
        <v>28</v>
      </c>
      <c r="G47" s="79">
        <v>1</v>
      </c>
      <c r="H47" s="80">
        <v>1</v>
      </c>
      <c r="I47" s="80">
        <v>0</v>
      </c>
      <c r="J47" s="80">
        <v>0</v>
      </c>
      <c r="K47" s="80">
        <v>1</v>
      </c>
      <c r="L47" s="80">
        <v>2</v>
      </c>
      <c r="M47" s="80">
        <v>15</v>
      </c>
      <c r="N47" s="80">
        <v>89</v>
      </c>
      <c r="O47" s="81">
        <f t="shared" si="4"/>
        <v>135.89</v>
      </c>
      <c r="P47" s="133">
        <v>0</v>
      </c>
      <c r="Q47" s="134">
        <f t="shared" si="5"/>
        <v>135.89</v>
      </c>
      <c r="R47" s="135">
        <f>IF(AND(ISNUMBER(Q47),ISNUMBER(Q48)),MIN(Q47:Q48),IF(ISNUMBER(Q47),Q47,IF(ISNUMBER(Q48),Q48," ")))</f>
        <v>135.89</v>
      </c>
      <c r="S47" s="205">
        <v>4</v>
      </c>
    </row>
    <row r="48" spans="1:19" ht="12.75">
      <c r="A48" s="132">
        <v>20</v>
      </c>
      <c r="B48" s="86" t="str">
        <f>B47</f>
        <v>Шмидт Никита</v>
      </c>
      <c r="C48" s="87"/>
      <c r="D48" s="87"/>
      <c r="E48" s="87"/>
      <c r="F48" s="87"/>
      <c r="G48" s="79">
        <v>2</v>
      </c>
      <c r="H48" s="80">
        <v>1</v>
      </c>
      <c r="I48" s="80">
        <v>55</v>
      </c>
      <c r="J48" s="80">
        <v>0</v>
      </c>
      <c r="K48" s="80">
        <v>1</v>
      </c>
      <c r="L48" s="80">
        <v>57</v>
      </c>
      <c r="M48" s="80">
        <v>13</v>
      </c>
      <c r="N48" s="80">
        <v>95</v>
      </c>
      <c r="O48" s="81">
        <f t="shared" si="4"/>
        <v>133.95</v>
      </c>
      <c r="P48" s="133">
        <v>12</v>
      </c>
      <c r="Q48" s="134">
        <f t="shared" si="5"/>
        <v>145.95</v>
      </c>
      <c r="R48" s="137">
        <f>R47</f>
        <v>135.89</v>
      </c>
      <c r="S48" s="206"/>
    </row>
    <row r="49" spans="1:19" ht="12.75">
      <c r="A49" s="132">
        <v>5</v>
      </c>
      <c r="B49" s="77" t="s">
        <v>40</v>
      </c>
      <c r="C49" s="78">
        <v>1</v>
      </c>
      <c r="D49" s="78">
        <v>1974</v>
      </c>
      <c r="E49" s="78" t="s">
        <v>3</v>
      </c>
      <c r="F49" s="78" t="s">
        <v>18</v>
      </c>
      <c r="G49" s="79">
        <v>1</v>
      </c>
      <c r="H49" s="138">
        <v>0</v>
      </c>
      <c r="I49" s="138">
        <v>48</v>
      </c>
      <c r="J49" s="138">
        <v>0</v>
      </c>
      <c r="K49" s="138">
        <v>0</v>
      </c>
      <c r="L49" s="138">
        <v>50</v>
      </c>
      <c r="M49" s="138">
        <v>26</v>
      </c>
      <c r="N49" s="138">
        <v>48</v>
      </c>
      <c r="O49" s="81">
        <f t="shared" si="4"/>
        <v>146.48</v>
      </c>
      <c r="P49" s="139">
        <v>2</v>
      </c>
      <c r="Q49" s="134">
        <f t="shared" si="5"/>
        <v>148.48</v>
      </c>
      <c r="R49" s="135">
        <f>IF(AND(ISNUMBER(Q49),ISNUMBER(Q50)),MIN(Q49:Q50),IF(ISNUMBER(Q49),Q49,IF(ISNUMBER(Q50),Q50," ")))</f>
        <v>136.32</v>
      </c>
      <c r="S49" s="205">
        <v>5</v>
      </c>
    </row>
    <row r="50" spans="1:19" ht="12.75">
      <c r="A50" s="132">
        <v>174</v>
      </c>
      <c r="B50" s="86" t="s">
        <v>40</v>
      </c>
      <c r="C50" s="87"/>
      <c r="D50" s="87"/>
      <c r="E50" s="87"/>
      <c r="F50" s="87"/>
      <c r="G50" s="79">
        <v>2</v>
      </c>
      <c r="H50" s="80">
        <v>1</v>
      </c>
      <c r="I50" s="80">
        <v>44</v>
      </c>
      <c r="J50" s="80">
        <v>0</v>
      </c>
      <c r="K50" s="80">
        <v>1</v>
      </c>
      <c r="L50" s="80">
        <v>46</v>
      </c>
      <c r="M50" s="80">
        <v>14</v>
      </c>
      <c r="N50" s="80">
        <v>32</v>
      </c>
      <c r="O50" s="81">
        <f t="shared" si="4"/>
        <v>134.32</v>
      </c>
      <c r="P50" s="133">
        <v>2</v>
      </c>
      <c r="Q50" s="134">
        <f t="shared" si="5"/>
        <v>136.32</v>
      </c>
      <c r="R50" s="137">
        <f>R49</f>
        <v>136.32</v>
      </c>
      <c r="S50" s="206"/>
    </row>
    <row r="51" spans="1:19" ht="12.75">
      <c r="A51" s="132">
        <v>12</v>
      </c>
      <c r="B51" s="90" t="s">
        <v>58</v>
      </c>
      <c r="C51" s="78">
        <v>1</v>
      </c>
      <c r="D51" s="78">
        <v>1968</v>
      </c>
      <c r="E51" s="78" t="s">
        <v>3</v>
      </c>
      <c r="F51" s="78" t="s">
        <v>18</v>
      </c>
      <c r="G51" s="79">
        <v>1</v>
      </c>
      <c r="H51" s="80">
        <v>0</v>
      </c>
      <c r="I51" s="80">
        <v>57</v>
      </c>
      <c r="J51" s="80">
        <v>0</v>
      </c>
      <c r="K51" s="80">
        <v>0</v>
      </c>
      <c r="L51" s="80">
        <v>59</v>
      </c>
      <c r="M51" s="80">
        <v>21</v>
      </c>
      <c r="N51" s="80">
        <v>73</v>
      </c>
      <c r="O51" s="81">
        <f t="shared" si="4"/>
        <v>141.73</v>
      </c>
      <c r="P51" s="133">
        <v>4</v>
      </c>
      <c r="Q51" s="134">
        <f t="shared" si="5"/>
        <v>145.73</v>
      </c>
      <c r="R51" s="140">
        <f>IF(AND(ISNUMBER(Q51),ISNUMBER(Q52)),MIN(Q51:Q52),IF(ISNUMBER(Q51),Q51,IF(ISNUMBER(Q52),Q52," ")))</f>
        <v>139.58</v>
      </c>
      <c r="S51" s="205">
        <v>6</v>
      </c>
    </row>
    <row r="52" spans="1:19" ht="12.75">
      <c r="A52" s="132">
        <v>136</v>
      </c>
      <c r="B52" s="86" t="str">
        <f>B51</f>
        <v>Ромашкин Дмитрий</v>
      </c>
      <c r="C52" s="87"/>
      <c r="D52" s="87"/>
      <c r="E52" s="87"/>
      <c r="F52" s="87"/>
      <c r="G52" s="79">
        <v>2</v>
      </c>
      <c r="H52" s="80">
        <v>1</v>
      </c>
      <c r="I52" s="80">
        <v>52</v>
      </c>
      <c r="J52" s="80">
        <v>0</v>
      </c>
      <c r="K52" s="80">
        <v>1</v>
      </c>
      <c r="L52" s="80">
        <v>54</v>
      </c>
      <c r="M52" s="80">
        <v>19</v>
      </c>
      <c r="N52" s="80">
        <v>58</v>
      </c>
      <c r="O52" s="81">
        <f t="shared" si="4"/>
        <v>139.58</v>
      </c>
      <c r="P52" s="133">
        <v>0</v>
      </c>
      <c r="Q52" s="134">
        <f t="shared" si="5"/>
        <v>139.58</v>
      </c>
      <c r="R52" s="137">
        <f>R51</f>
        <v>139.58</v>
      </c>
      <c r="S52" s="206"/>
    </row>
    <row r="53" spans="1:19" ht="12.75">
      <c r="A53" s="132">
        <v>13</v>
      </c>
      <c r="B53" s="77" t="s">
        <v>42</v>
      </c>
      <c r="C53" s="78" t="s">
        <v>13</v>
      </c>
      <c r="D53" s="78">
        <v>1994</v>
      </c>
      <c r="E53" s="78" t="s">
        <v>5</v>
      </c>
      <c r="F53" s="78" t="s">
        <v>28</v>
      </c>
      <c r="G53" s="79">
        <f>IF(ISTEXT(B53),1," ")</f>
        <v>1</v>
      </c>
      <c r="H53" s="80">
        <v>0</v>
      </c>
      <c r="I53" s="80">
        <v>58</v>
      </c>
      <c r="J53" s="80">
        <v>0</v>
      </c>
      <c r="K53" s="80">
        <v>1</v>
      </c>
      <c r="L53" s="80">
        <v>0</v>
      </c>
      <c r="M53" s="80">
        <v>27</v>
      </c>
      <c r="N53" s="80">
        <v>54</v>
      </c>
      <c r="O53" s="81">
        <f t="shared" si="4"/>
        <v>147.54</v>
      </c>
      <c r="P53" s="133">
        <v>52</v>
      </c>
      <c r="Q53" s="134">
        <f t="shared" si="5"/>
        <v>199.54</v>
      </c>
      <c r="R53" s="135">
        <f>IF(AND(ISNUMBER(Q53),ISNUMBER(Q54)),MIN(Q53:Q54),IF(ISNUMBER(Q53),Q53,IF(ISNUMBER(Q54),Q54," ")))</f>
        <v>141.3</v>
      </c>
      <c r="S53" s="205">
        <v>7</v>
      </c>
    </row>
    <row r="54" spans="1:19" ht="12.75">
      <c r="A54" s="132">
        <v>196</v>
      </c>
      <c r="B54" s="86" t="str">
        <f>B53</f>
        <v>Павлюченко Дмитрий</v>
      </c>
      <c r="C54" s="87"/>
      <c r="D54" s="87"/>
      <c r="E54" s="87"/>
      <c r="F54" s="87"/>
      <c r="G54" s="79">
        <f>IF(ISTEXT(B53),2," ")</f>
        <v>2</v>
      </c>
      <c r="H54" s="80">
        <v>1</v>
      </c>
      <c r="I54" s="80">
        <v>53</v>
      </c>
      <c r="J54" s="80">
        <v>0</v>
      </c>
      <c r="K54" s="80">
        <v>1</v>
      </c>
      <c r="L54" s="80">
        <v>55</v>
      </c>
      <c r="M54" s="80">
        <v>21</v>
      </c>
      <c r="N54" s="80">
        <v>30</v>
      </c>
      <c r="O54" s="81">
        <f t="shared" si="4"/>
        <v>141.3</v>
      </c>
      <c r="P54" s="133">
        <v>0</v>
      </c>
      <c r="Q54" s="134">
        <f t="shared" si="5"/>
        <v>141.3</v>
      </c>
      <c r="R54" s="137">
        <f>R53</f>
        <v>141.3</v>
      </c>
      <c r="S54" s="206"/>
    </row>
    <row r="55" spans="1:19" ht="12.75">
      <c r="A55" s="132">
        <v>14</v>
      </c>
      <c r="B55" s="77" t="s">
        <v>46</v>
      </c>
      <c r="C55" s="78" t="s">
        <v>11</v>
      </c>
      <c r="D55" s="78">
        <v>1962</v>
      </c>
      <c r="E55" s="78" t="s">
        <v>5</v>
      </c>
      <c r="F55" s="78" t="s">
        <v>33</v>
      </c>
      <c r="G55" s="79">
        <f>IF(ISTEXT(B55),1," ")</f>
        <v>1</v>
      </c>
      <c r="H55" s="80">
        <v>0</v>
      </c>
      <c r="I55" s="80">
        <v>59</v>
      </c>
      <c r="J55" s="80">
        <v>0</v>
      </c>
      <c r="K55" s="80">
        <v>1</v>
      </c>
      <c r="L55" s="80">
        <v>1</v>
      </c>
      <c r="M55" s="80">
        <v>24</v>
      </c>
      <c r="N55" s="80">
        <v>39</v>
      </c>
      <c r="O55" s="81">
        <f t="shared" si="4"/>
        <v>144.39</v>
      </c>
      <c r="P55" s="133">
        <v>4</v>
      </c>
      <c r="Q55" s="134">
        <f t="shared" si="5"/>
        <v>148.39</v>
      </c>
      <c r="R55" s="135">
        <f>IF(AND(ISNUMBER(Q55),ISNUMBER(Q56)),MIN(Q55:Q56),IF(ISNUMBER(Q55),Q55,IF(ISNUMBER(Q56),Q56," ")))</f>
        <v>148.39</v>
      </c>
      <c r="S55" s="205">
        <v>8</v>
      </c>
    </row>
    <row r="56" spans="1:19" ht="12.75">
      <c r="A56" s="132">
        <v>13</v>
      </c>
      <c r="B56" s="86" t="str">
        <f>B55</f>
        <v>Головачев Александр</v>
      </c>
      <c r="C56" s="87"/>
      <c r="D56" s="87"/>
      <c r="E56" s="87"/>
      <c r="F56" s="87"/>
      <c r="G56" s="79">
        <f>IF(ISTEXT(B55),2," ")</f>
        <v>2</v>
      </c>
      <c r="H56" s="80">
        <v>1</v>
      </c>
      <c r="I56" s="80">
        <v>54</v>
      </c>
      <c r="J56" s="80">
        <v>0</v>
      </c>
      <c r="K56" s="80">
        <v>1</v>
      </c>
      <c r="L56" s="80">
        <v>56</v>
      </c>
      <c r="M56" s="80">
        <v>37</v>
      </c>
      <c r="N56" s="80">
        <v>41</v>
      </c>
      <c r="O56" s="81">
        <f t="shared" si="4"/>
        <v>157.41</v>
      </c>
      <c r="P56" s="133">
        <v>4</v>
      </c>
      <c r="Q56" s="134">
        <f t="shared" si="5"/>
        <v>161.41</v>
      </c>
      <c r="R56" s="137">
        <f>R55</f>
        <v>148.39</v>
      </c>
      <c r="S56" s="206"/>
    </row>
    <row r="57" spans="1:19" ht="12.75">
      <c r="A57" s="132">
        <v>8</v>
      </c>
      <c r="B57" s="77" t="s">
        <v>50</v>
      </c>
      <c r="C57" s="78"/>
      <c r="D57" s="78">
        <v>1984</v>
      </c>
      <c r="E57" s="78" t="s">
        <v>23</v>
      </c>
      <c r="F57" s="78" t="s">
        <v>24</v>
      </c>
      <c r="G57" s="79">
        <v>1</v>
      </c>
      <c r="H57" s="138">
        <v>0</v>
      </c>
      <c r="I57" s="138">
        <v>52</v>
      </c>
      <c r="J57" s="138">
        <v>0</v>
      </c>
      <c r="K57" s="138">
        <v>0</v>
      </c>
      <c r="L57" s="138">
        <v>54</v>
      </c>
      <c r="M57" s="138">
        <v>48</v>
      </c>
      <c r="N57" s="138">
        <v>61</v>
      </c>
      <c r="O57" s="81">
        <f t="shared" si="4"/>
        <v>168.61</v>
      </c>
      <c r="P57" s="139">
        <v>8</v>
      </c>
      <c r="Q57" s="134">
        <f t="shared" si="5"/>
        <v>176.61</v>
      </c>
      <c r="R57" s="140">
        <f>IF(AND(ISNUMBER(Q57),ISNUMBER(Q58)),MIN(Q57:Q58),IF(ISNUMBER(Q57),Q57,IF(ISNUMBER(Q58),Q58," ")))</f>
        <v>149.83</v>
      </c>
      <c r="S57" s="205">
        <v>9</v>
      </c>
    </row>
    <row r="58" spans="1:19" ht="12.75">
      <c r="A58" s="132">
        <v>106</v>
      </c>
      <c r="B58" s="141" t="s">
        <v>50</v>
      </c>
      <c r="C58" s="142"/>
      <c r="D58" s="142"/>
      <c r="E58" s="142"/>
      <c r="F58" s="142"/>
      <c r="G58" s="79">
        <v>2</v>
      </c>
      <c r="H58" s="80">
        <v>1</v>
      </c>
      <c r="I58" s="80">
        <v>48</v>
      </c>
      <c r="J58" s="80">
        <v>0</v>
      </c>
      <c r="K58" s="80">
        <v>1</v>
      </c>
      <c r="L58" s="80">
        <v>50</v>
      </c>
      <c r="M58" s="80">
        <v>21</v>
      </c>
      <c r="N58" s="80">
        <v>83</v>
      </c>
      <c r="O58" s="81">
        <f t="shared" si="4"/>
        <v>141.83</v>
      </c>
      <c r="P58" s="133">
        <v>8</v>
      </c>
      <c r="Q58" s="134">
        <f t="shared" si="5"/>
        <v>149.83</v>
      </c>
      <c r="R58" s="136">
        <f>R57</f>
        <v>149.83</v>
      </c>
      <c r="S58" s="206"/>
    </row>
    <row r="59" spans="1:19" ht="12.75">
      <c r="A59" s="132">
        <v>10</v>
      </c>
      <c r="B59" s="77" t="s">
        <v>49</v>
      </c>
      <c r="C59" s="78">
        <v>1</v>
      </c>
      <c r="D59" s="78">
        <v>1993</v>
      </c>
      <c r="E59" s="78" t="s">
        <v>5</v>
      </c>
      <c r="F59" s="78" t="s">
        <v>28</v>
      </c>
      <c r="G59" s="79">
        <v>1</v>
      </c>
      <c r="H59" s="80">
        <v>0</v>
      </c>
      <c r="I59" s="80">
        <v>55</v>
      </c>
      <c r="J59" s="80">
        <v>0</v>
      </c>
      <c r="K59" s="80">
        <v>0</v>
      </c>
      <c r="L59" s="80">
        <v>57</v>
      </c>
      <c r="M59" s="80">
        <v>42</v>
      </c>
      <c r="N59" s="80">
        <v>64</v>
      </c>
      <c r="O59" s="81">
        <f t="shared" si="4"/>
        <v>162.64</v>
      </c>
      <c r="P59" s="133">
        <v>6</v>
      </c>
      <c r="Q59" s="134">
        <f t="shared" si="5"/>
        <v>168.64</v>
      </c>
      <c r="R59" s="135">
        <f>IF(AND(ISNUMBER(Q59),ISNUMBER(Q60)),MIN(Q59:Q60),IF(ISNUMBER(Q59),Q59,IF(ISNUMBER(Q60),Q60," ")))</f>
        <v>152.71</v>
      </c>
      <c r="S59" s="205">
        <v>10</v>
      </c>
    </row>
    <row r="60" spans="1:19" ht="12.75">
      <c r="A60" s="132">
        <v>122</v>
      </c>
      <c r="B60" s="86" t="s">
        <v>49</v>
      </c>
      <c r="C60" s="87"/>
      <c r="D60" s="87"/>
      <c r="E60" s="87"/>
      <c r="F60" s="87"/>
      <c r="G60" s="79">
        <v>2</v>
      </c>
      <c r="H60" s="80">
        <v>1</v>
      </c>
      <c r="I60" s="80">
        <v>50</v>
      </c>
      <c r="J60" s="80">
        <v>0</v>
      </c>
      <c r="K60" s="80">
        <v>1</v>
      </c>
      <c r="L60" s="80">
        <v>52</v>
      </c>
      <c r="M60" s="80">
        <v>28</v>
      </c>
      <c r="N60" s="80">
        <v>71</v>
      </c>
      <c r="O60" s="81">
        <f t="shared" si="4"/>
        <v>148.71</v>
      </c>
      <c r="P60" s="133">
        <v>4</v>
      </c>
      <c r="Q60" s="134">
        <f t="shared" si="5"/>
        <v>152.71</v>
      </c>
      <c r="R60" s="136">
        <f>R59</f>
        <v>152.71</v>
      </c>
      <c r="S60" s="206"/>
    </row>
    <row r="61" spans="1:19" ht="12.75">
      <c r="A61" s="132">
        <v>4</v>
      </c>
      <c r="B61" s="77" t="s">
        <v>52</v>
      </c>
      <c r="C61" s="78" t="s">
        <v>13</v>
      </c>
      <c r="D61" s="78">
        <v>1969</v>
      </c>
      <c r="E61" s="78" t="s">
        <v>3</v>
      </c>
      <c r="F61" s="78" t="s">
        <v>20</v>
      </c>
      <c r="G61" s="79">
        <f>IF(ISTEXT(B61),1," ")</f>
        <v>1</v>
      </c>
      <c r="H61" s="80">
        <v>0</v>
      </c>
      <c r="I61" s="80">
        <v>47</v>
      </c>
      <c r="J61" s="80">
        <v>0</v>
      </c>
      <c r="K61" s="80">
        <v>0</v>
      </c>
      <c r="L61" s="80">
        <v>49</v>
      </c>
      <c r="M61" s="80">
        <v>33</v>
      </c>
      <c r="N61" s="80">
        <v>39</v>
      </c>
      <c r="O61" s="81">
        <f t="shared" si="4"/>
        <v>153.39</v>
      </c>
      <c r="P61" s="133">
        <v>0</v>
      </c>
      <c r="Q61" s="134">
        <f t="shared" si="5"/>
        <v>153.39</v>
      </c>
      <c r="R61" s="135">
        <f>IF(AND(ISNUMBER(Q61),ISNUMBER(Q62)),MIN(Q61:Q62),IF(ISNUMBER(Q61),Q61,IF(ISNUMBER(Q62),Q62," ")))</f>
        <v>153.39</v>
      </c>
      <c r="S61" s="205">
        <v>11</v>
      </c>
    </row>
    <row r="62" spans="1:19" ht="12.75">
      <c r="A62" s="132">
        <v>115</v>
      </c>
      <c r="B62" s="86" t="str">
        <f>B61</f>
        <v>Кардашин Сергей</v>
      </c>
      <c r="C62" s="87"/>
      <c r="D62" s="87"/>
      <c r="E62" s="87"/>
      <c r="F62" s="87"/>
      <c r="G62" s="79">
        <f>IF(ISTEXT(B61),2," ")</f>
        <v>2</v>
      </c>
      <c r="H62" s="80">
        <v>1</v>
      </c>
      <c r="I62" s="80">
        <v>43</v>
      </c>
      <c r="J62" s="80">
        <v>0</v>
      </c>
      <c r="K62" s="80">
        <v>1</v>
      </c>
      <c r="L62" s="80">
        <v>45</v>
      </c>
      <c r="M62" s="80">
        <v>44</v>
      </c>
      <c r="N62" s="80">
        <v>45</v>
      </c>
      <c r="O62" s="81">
        <f t="shared" si="4"/>
        <v>164.45</v>
      </c>
      <c r="P62" s="133">
        <v>54</v>
      </c>
      <c r="Q62" s="134">
        <f t="shared" si="5"/>
        <v>218.45</v>
      </c>
      <c r="R62" s="136">
        <f>R61</f>
        <v>153.39</v>
      </c>
      <c r="S62" s="206"/>
    </row>
    <row r="63" spans="1:19" ht="12.75">
      <c r="A63" s="132">
        <v>11</v>
      </c>
      <c r="B63" s="77" t="s">
        <v>41</v>
      </c>
      <c r="C63" s="78">
        <v>1</v>
      </c>
      <c r="D63" s="78">
        <v>1993</v>
      </c>
      <c r="E63" s="78" t="s">
        <v>5</v>
      </c>
      <c r="F63" s="78" t="s">
        <v>28</v>
      </c>
      <c r="G63" s="79">
        <v>1</v>
      </c>
      <c r="H63" s="80">
        <v>0</v>
      </c>
      <c r="I63" s="80">
        <v>56</v>
      </c>
      <c r="J63" s="80">
        <v>0</v>
      </c>
      <c r="K63" s="80">
        <v>0</v>
      </c>
      <c r="L63" s="80">
        <v>58</v>
      </c>
      <c r="M63" s="80">
        <v>42</v>
      </c>
      <c r="N63" s="80">
        <v>46</v>
      </c>
      <c r="O63" s="81">
        <f t="shared" si="4"/>
        <v>162.46</v>
      </c>
      <c r="P63" s="133">
        <v>58</v>
      </c>
      <c r="Q63" s="134">
        <f t="shared" si="5"/>
        <v>220.46</v>
      </c>
      <c r="R63" s="135">
        <f>IF(AND(ISNUMBER(Q63),ISNUMBER(Q64)),MIN(Q63:Q64),IF(ISNUMBER(Q63),Q63,IF(ISNUMBER(Q64),Q64," ")))</f>
        <v>156.49</v>
      </c>
      <c r="S63" s="205">
        <v>12</v>
      </c>
    </row>
    <row r="64" spans="1:19" ht="12.75">
      <c r="A64" s="132">
        <v>146</v>
      </c>
      <c r="B64" s="86" t="s">
        <v>41</v>
      </c>
      <c r="C64" s="87"/>
      <c r="D64" s="87"/>
      <c r="E64" s="87"/>
      <c r="F64" s="87"/>
      <c r="G64" s="79">
        <v>2</v>
      </c>
      <c r="H64" s="80">
        <v>1</v>
      </c>
      <c r="I64" s="80">
        <v>51</v>
      </c>
      <c r="J64" s="80">
        <v>0</v>
      </c>
      <c r="K64" s="80">
        <v>1</v>
      </c>
      <c r="L64" s="80">
        <v>53</v>
      </c>
      <c r="M64" s="80">
        <v>28</v>
      </c>
      <c r="N64" s="80">
        <v>49</v>
      </c>
      <c r="O64" s="81">
        <f t="shared" si="4"/>
        <v>148.49</v>
      </c>
      <c r="P64" s="133">
        <v>8</v>
      </c>
      <c r="Q64" s="134">
        <f t="shared" si="5"/>
        <v>156.49</v>
      </c>
      <c r="R64" s="136">
        <f>R63</f>
        <v>156.49</v>
      </c>
      <c r="S64" s="206"/>
    </row>
    <row r="65" spans="1:19" ht="12.75">
      <c r="A65" s="132">
        <v>3</v>
      </c>
      <c r="B65" s="90" t="s">
        <v>48</v>
      </c>
      <c r="C65" s="78">
        <v>1</v>
      </c>
      <c r="D65" s="78">
        <v>1959</v>
      </c>
      <c r="E65" s="78" t="s">
        <v>3</v>
      </c>
      <c r="F65" s="78" t="s">
        <v>20</v>
      </c>
      <c r="G65" s="79">
        <v>1</v>
      </c>
      <c r="H65" s="80">
        <v>0</v>
      </c>
      <c r="I65" s="80">
        <v>46</v>
      </c>
      <c r="J65" s="80">
        <v>0</v>
      </c>
      <c r="K65" s="80">
        <v>0</v>
      </c>
      <c r="L65" s="80">
        <v>48</v>
      </c>
      <c r="M65" s="80">
        <v>52</v>
      </c>
      <c r="N65" s="80">
        <v>83</v>
      </c>
      <c r="O65" s="81">
        <f t="shared" si="4"/>
        <v>172.83</v>
      </c>
      <c r="P65" s="133">
        <v>58</v>
      </c>
      <c r="Q65" s="134">
        <f t="shared" si="5"/>
        <v>230.83</v>
      </c>
      <c r="R65" s="135">
        <f>IF(AND(ISNUMBER(Q65),ISNUMBER(Q66)),MIN(Q65:Q66),IF(ISNUMBER(Q65),Q65,IF(ISNUMBER(Q66),Q66," ")))</f>
        <v>156.51</v>
      </c>
      <c r="S65" s="205">
        <v>13</v>
      </c>
    </row>
    <row r="66" spans="1:19" ht="12.75">
      <c r="A66" s="132">
        <v>133</v>
      </c>
      <c r="B66" s="86" t="s">
        <v>48</v>
      </c>
      <c r="C66" s="87"/>
      <c r="D66" s="87"/>
      <c r="E66" s="87"/>
      <c r="F66" s="87"/>
      <c r="G66" s="79">
        <v>2</v>
      </c>
      <c r="H66" s="80">
        <v>1</v>
      </c>
      <c r="I66" s="80">
        <v>42</v>
      </c>
      <c r="J66" s="80">
        <v>0</v>
      </c>
      <c r="K66" s="80">
        <v>1</v>
      </c>
      <c r="L66" s="80">
        <v>44</v>
      </c>
      <c r="M66" s="80">
        <v>36</v>
      </c>
      <c r="N66" s="80">
        <v>51</v>
      </c>
      <c r="O66" s="81">
        <f t="shared" si="4"/>
        <v>156.51</v>
      </c>
      <c r="P66" s="133">
        <v>0</v>
      </c>
      <c r="Q66" s="134">
        <f t="shared" si="5"/>
        <v>156.51</v>
      </c>
      <c r="R66" s="136">
        <f>R65</f>
        <v>156.51</v>
      </c>
      <c r="S66" s="206"/>
    </row>
    <row r="67" spans="1:19" ht="12.75">
      <c r="A67" s="132">
        <v>2</v>
      </c>
      <c r="B67" s="77" t="s">
        <v>47</v>
      </c>
      <c r="C67" s="78">
        <v>2</v>
      </c>
      <c r="D67" s="78">
        <v>1972</v>
      </c>
      <c r="E67" s="78" t="s">
        <v>3</v>
      </c>
      <c r="F67" s="78" t="s">
        <v>20</v>
      </c>
      <c r="G67" s="79">
        <f>IF(ISTEXT(B67),1," ")</f>
        <v>1</v>
      </c>
      <c r="H67" s="80">
        <v>0</v>
      </c>
      <c r="I67" s="80">
        <v>45</v>
      </c>
      <c r="J67" s="80">
        <v>0</v>
      </c>
      <c r="K67" s="80">
        <v>0</v>
      </c>
      <c r="L67" s="80">
        <v>47</v>
      </c>
      <c r="M67" s="80">
        <v>36</v>
      </c>
      <c r="N67" s="80">
        <v>70</v>
      </c>
      <c r="O67" s="81">
        <f t="shared" si="4"/>
        <v>156.7</v>
      </c>
      <c r="P67" s="143">
        <v>0</v>
      </c>
      <c r="Q67" s="134">
        <f t="shared" si="5"/>
        <v>156.7</v>
      </c>
      <c r="R67" s="135">
        <f>IF(AND(ISNUMBER(Q67),ISNUMBER(Q68)),MIN(Q67:Q68),IF(ISNUMBER(Q67),Q67,IF(ISNUMBER(Q68),Q68," ")))</f>
        <v>156.7</v>
      </c>
      <c r="S67" s="205">
        <v>14</v>
      </c>
    </row>
    <row r="68" spans="1:19" ht="12.75">
      <c r="A68" s="132">
        <v>109</v>
      </c>
      <c r="B68" s="86" t="s">
        <v>47</v>
      </c>
      <c r="C68" s="87"/>
      <c r="D68" s="87"/>
      <c r="E68" s="87"/>
      <c r="F68" s="87"/>
      <c r="G68" s="79">
        <f>IF(ISTEXT(B67),2," ")</f>
        <v>2</v>
      </c>
      <c r="H68" s="80">
        <v>1</v>
      </c>
      <c r="I68" s="80">
        <v>41</v>
      </c>
      <c r="J68" s="80">
        <v>0</v>
      </c>
      <c r="K68" s="80">
        <v>1</v>
      </c>
      <c r="L68" s="80">
        <v>43</v>
      </c>
      <c r="M68" s="80">
        <v>37</v>
      </c>
      <c r="N68" s="80">
        <v>36</v>
      </c>
      <c r="O68" s="81">
        <f t="shared" si="4"/>
        <v>157.36</v>
      </c>
      <c r="P68" s="143">
        <v>54</v>
      </c>
      <c r="Q68" s="134">
        <f t="shared" si="5"/>
        <v>211.36</v>
      </c>
      <c r="R68" s="137">
        <f>R67</f>
        <v>156.7</v>
      </c>
      <c r="S68" s="206"/>
    </row>
    <row r="69" spans="1:19" ht="12.75">
      <c r="A69" s="132">
        <v>9</v>
      </c>
      <c r="B69" s="77" t="s">
        <v>44</v>
      </c>
      <c r="C69" s="78">
        <v>1</v>
      </c>
      <c r="D69" s="78">
        <v>1995</v>
      </c>
      <c r="E69" s="78" t="s">
        <v>5</v>
      </c>
      <c r="F69" s="78" t="s">
        <v>28</v>
      </c>
      <c r="G69" s="79">
        <f>IF(ISTEXT(B69),1," ")</f>
        <v>1</v>
      </c>
      <c r="H69" s="80">
        <v>0</v>
      </c>
      <c r="I69" s="80">
        <v>53</v>
      </c>
      <c r="J69" s="80">
        <v>0</v>
      </c>
      <c r="K69" s="80">
        <v>0</v>
      </c>
      <c r="L69" s="80">
        <v>55</v>
      </c>
      <c r="M69" s="80">
        <v>58</v>
      </c>
      <c r="N69" s="80">
        <v>1</v>
      </c>
      <c r="O69" s="81">
        <f t="shared" si="4"/>
        <v>178.01</v>
      </c>
      <c r="P69" s="133">
        <v>6</v>
      </c>
      <c r="Q69" s="134">
        <f t="shared" si="5"/>
        <v>184.01</v>
      </c>
      <c r="R69" s="140">
        <f>IF(AND(ISNUMBER(Q69),ISNUMBER(Q70)),MIN(Q69:Q70),IF(ISNUMBER(Q69),Q69,IF(ISNUMBER(Q70),Q70," ")))</f>
        <v>184.01</v>
      </c>
      <c r="S69" s="205">
        <v>15</v>
      </c>
    </row>
    <row r="70" spans="1:19" ht="12.75">
      <c r="A70" s="132">
        <v>175</v>
      </c>
      <c r="B70" s="86" t="s">
        <v>44</v>
      </c>
      <c r="C70" s="87"/>
      <c r="D70" s="87"/>
      <c r="E70" s="87"/>
      <c r="F70" s="87"/>
      <c r="G70" s="79">
        <f>IF(ISTEXT(B69),2," ")</f>
        <v>2</v>
      </c>
      <c r="H70" s="80">
        <v>1</v>
      </c>
      <c r="I70" s="80">
        <v>49</v>
      </c>
      <c r="J70" s="80">
        <v>0</v>
      </c>
      <c r="K70" s="80">
        <v>1</v>
      </c>
      <c r="L70" s="80">
        <v>51</v>
      </c>
      <c r="M70" s="80">
        <v>30</v>
      </c>
      <c r="N70" s="80">
        <v>95</v>
      </c>
      <c r="O70" s="81">
        <f t="shared" si="4"/>
        <v>150.95</v>
      </c>
      <c r="P70" s="133">
        <v>108</v>
      </c>
      <c r="Q70" s="134">
        <f t="shared" si="5"/>
        <v>258.95</v>
      </c>
      <c r="R70" s="137">
        <f>R69</f>
        <v>184.01</v>
      </c>
      <c r="S70" s="206"/>
    </row>
    <row r="71" spans="1:19" ht="12.75" customHeight="1">
      <c r="A71" s="132">
        <v>7</v>
      </c>
      <c r="B71" s="77" t="s">
        <v>51</v>
      </c>
      <c r="C71" s="78"/>
      <c r="D71" s="78">
        <v>1977</v>
      </c>
      <c r="E71" s="78" t="s">
        <v>23</v>
      </c>
      <c r="F71" s="78" t="s">
        <v>24</v>
      </c>
      <c r="G71" s="79">
        <v>1</v>
      </c>
      <c r="H71" s="138">
        <v>0</v>
      </c>
      <c r="I71" s="138">
        <v>54</v>
      </c>
      <c r="J71" s="138">
        <v>0</v>
      </c>
      <c r="K71" s="138">
        <v>0</v>
      </c>
      <c r="L71" s="138">
        <v>56</v>
      </c>
      <c r="M71" s="138">
        <v>52</v>
      </c>
      <c r="N71" s="138">
        <v>82</v>
      </c>
      <c r="O71" s="81">
        <f t="shared" si="4"/>
        <v>172.82</v>
      </c>
      <c r="P71" s="139">
        <v>54</v>
      </c>
      <c r="Q71" s="134">
        <f t="shared" si="5"/>
        <v>226.82</v>
      </c>
      <c r="R71" s="135">
        <f>IF(AND(ISNUMBER(Q71),ISNUMBER(Q72)),MIN(Q71:Q72),IF(ISNUMBER(Q71),Q71,IF(ISNUMBER(Q72),Q72," ")))</f>
        <v>191.51</v>
      </c>
      <c r="S71" s="205">
        <v>16</v>
      </c>
    </row>
    <row r="72" spans="1:19" ht="12.75">
      <c r="A72" s="132">
        <v>56</v>
      </c>
      <c r="B72" s="86" t="s">
        <v>51</v>
      </c>
      <c r="C72" s="87"/>
      <c r="D72" s="87"/>
      <c r="E72" s="87"/>
      <c r="F72" s="87"/>
      <c r="G72" s="79">
        <v>2</v>
      </c>
      <c r="H72" s="80">
        <v>1</v>
      </c>
      <c r="I72" s="80">
        <v>46</v>
      </c>
      <c r="J72" s="80">
        <v>0</v>
      </c>
      <c r="K72" s="80">
        <v>1</v>
      </c>
      <c r="L72" s="80">
        <v>49</v>
      </c>
      <c r="M72" s="80">
        <v>3</v>
      </c>
      <c r="N72" s="80">
        <v>51</v>
      </c>
      <c r="O72" s="81">
        <f t="shared" si="4"/>
        <v>183.51</v>
      </c>
      <c r="P72" s="133">
        <v>8</v>
      </c>
      <c r="Q72" s="134">
        <f t="shared" si="5"/>
        <v>191.51</v>
      </c>
      <c r="R72" s="136">
        <f>R71</f>
        <v>191.51</v>
      </c>
      <c r="S72" s="206"/>
    </row>
    <row r="73" spans="1:19" ht="12.75">
      <c r="A73" s="132">
        <v>6</v>
      </c>
      <c r="B73" s="77" t="s">
        <v>43</v>
      </c>
      <c r="C73" s="78">
        <v>1</v>
      </c>
      <c r="D73" s="78">
        <v>1978</v>
      </c>
      <c r="E73" s="78" t="s">
        <v>3</v>
      </c>
      <c r="F73" s="78" t="s">
        <v>20</v>
      </c>
      <c r="G73" s="79">
        <v>1</v>
      </c>
      <c r="H73" s="80">
        <v>0</v>
      </c>
      <c r="I73" s="80">
        <v>49</v>
      </c>
      <c r="J73" s="80">
        <v>0</v>
      </c>
      <c r="K73" s="80">
        <v>0</v>
      </c>
      <c r="L73" s="80">
        <v>51</v>
      </c>
      <c r="M73" s="80">
        <v>33</v>
      </c>
      <c r="N73" s="80">
        <v>58</v>
      </c>
      <c r="O73" s="81">
        <f t="shared" si="4"/>
        <v>153.58</v>
      </c>
      <c r="P73" s="133">
        <v>54</v>
      </c>
      <c r="Q73" s="134">
        <f t="shared" si="5"/>
        <v>207.58</v>
      </c>
      <c r="R73" s="135">
        <f>IF(AND(ISNUMBER(Q73),ISNUMBER(Q74)),MIN(Q73:Q74),IF(ISNUMBER(Q73),Q73,IF(ISNUMBER(Q74),Q74," ")))</f>
        <v>199.29</v>
      </c>
      <c r="S73" s="205">
        <v>17</v>
      </c>
    </row>
    <row r="74" spans="1:19" ht="12.75">
      <c r="A74" s="132">
        <v>61</v>
      </c>
      <c r="B74" s="86" t="str">
        <f>B73</f>
        <v>Подобряев Алексей</v>
      </c>
      <c r="C74" s="87"/>
      <c r="D74" s="87"/>
      <c r="E74" s="87"/>
      <c r="F74" s="144"/>
      <c r="G74" s="79">
        <v>2</v>
      </c>
      <c r="H74" s="80">
        <v>1</v>
      </c>
      <c r="I74" s="80">
        <v>45</v>
      </c>
      <c r="J74" s="80">
        <v>0</v>
      </c>
      <c r="K74" s="138">
        <v>1</v>
      </c>
      <c r="L74" s="138">
        <v>47</v>
      </c>
      <c r="M74" s="138">
        <v>23</v>
      </c>
      <c r="N74" s="80">
        <v>29</v>
      </c>
      <c r="O74" s="81">
        <f t="shared" si="4"/>
        <v>143.29</v>
      </c>
      <c r="P74" s="133">
        <v>56</v>
      </c>
      <c r="Q74" s="134">
        <f t="shared" si="5"/>
        <v>199.29</v>
      </c>
      <c r="R74" s="137">
        <f>R73</f>
        <v>199.29</v>
      </c>
      <c r="S74" s="206"/>
    </row>
    <row r="75" spans="1:19" ht="12.75">
      <c r="A75" s="132">
        <v>1</v>
      </c>
      <c r="B75" s="77" t="s">
        <v>53</v>
      </c>
      <c r="C75" s="78" t="s">
        <v>54</v>
      </c>
      <c r="D75" s="78">
        <v>1987</v>
      </c>
      <c r="E75" s="78" t="s">
        <v>3</v>
      </c>
      <c r="F75" s="78" t="s">
        <v>18</v>
      </c>
      <c r="G75" s="79">
        <f>IF(ISTEXT(B75),1," ")</f>
        <v>1</v>
      </c>
      <c r="H75" s="80">
        <v>0</v>
      </c>
      <c r="I75" s="80">
        <v>43</v>
      </c>
      <c r="J75" s="80">
        <v>0</v>
      </c>
      <c r="K75" s="80">
        <v>0</v>
      </c>
      <c r="L75" s="80">
        <v>46</v>
      </c>
      <c r="M75" s="80">
        <v>19</v>
      </c>
      <c r="N75" s="80">
        <v>42</v>
      </c>
      <c r="O75" s="81">
        <f t="shared" si="4"/>
        <v>199.42</v>
      </c>
      <c r="P75" s="133">
        <v>208</v>
      </c>
      <c r="Q75" s="134">
        <f t="shared" si="5"/>
        <v>407.41999999999996</v>
      </c>
      <c r="R75" s="135">
        <f>IF(AND(ISNUMBER(Q75),ISNUMBER(Q76)),MIN(Q75:Q76),IF(ISNUMBER(Q75),Q75,IF(ISNUMBER(Q76),Q76," ")))</f>
        <v>407.41999999999996</v>
      </c>
      <c r="S75" s="205">
        <v>18</v>
      </c>
    </row>
    <row r="76" spans="1:19" ht="12.75">
      <c r="A76" s="132">
        <v>7</v>
      </c>
      <c r="B76" s="86" t="s">
        <v>53</v>
      </c>
      <c r="C76" s="87"/>
      <c r="D76" s="87"/>
      <c r="E76" s="87"/>
      <c r="F76" s="144"/>
      <c r="G76" s="79">
        <f>IF(ISTEXT(B75),2," ")</f>
        <v>2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1">
        <f t="shared" si="4"/>
        <v>0</v>
      </c>
      <c r="P76" s="133" t="s">
        <v>87</v>
      </c>
      <c r="Q76" s="134">
        <v>999.9</v>
      </c>
      <c r="R76" s="137">
        <f>R75</f>
        <v>407.41999999999996</v>
      </c>
      <c r="S76" s="206"/>
    </row>
    <row r="77" spans="1:19" ht="12.75">
      <c r="A77" s="122"/>
      <c r="B77" s="150"/>
      <c r="C77" s="151"/>
      <c r="D77" s="151"/>
      <c r="E77" s="151"/>
      <c r="F77" s="151"/>
      <c r="G77" s="152"/>
      <c r="H77" s="153"/>
      <c r="I77" s="153"/>
      <c r="J77" s="153"/>
      <c r="K77" s="153"/>
      <c r="L77" s="153"/>
      <c r="M77" s="153"/>
      <c r="N77" s="153"/>
      <c r="O77" s="154"/>
      <c r="P77" s="155"/>
      <c r="Q77" s="154"/>
      <c r="R77" s="129"/>
      <c r="S77" s="156"/>
    </row>
    <row r="78" spans="1:5" ht="13.5" thickBot="1">
      <c r="A78"/>
      <c r="B78" t="s">
        <v>65</v>
      </c>
      <c r="C78" s="65"/>
      <c r="D78" s="65"/>
      <c r="E78" s="65"/>
    </row>
    <row r="79" spans="1:19" ht="12.75">
      <c r="A79" s="101"/>
      <c r="B79" s="189" t="s">
        <v>0</v>
      </c>
      <c r="C79" s="67"/>
      <c r="D79" s="68"/>
      <c r="E79" s="67"/>
      <c r="F79" s="67"/>
      <c r="G79" s="190" t="s">
        <v>76</v>
      </c>
      <c r="H79" s="191" t="s">
        <v>77</v>
      </c>
      <c r="I79" s="191"/>
      <c r="J79" s="191"/>
      <c r="K79" s="191" t="s">
        <v>78</v>
      </c>
      <c r="L79" s="191"/>
      <c r="M79" s="191"/>
      <c r="N79" s="191"/>
      <c r="O79" s="192" t="s">
        <v>79</v>
      </c>
      <c r="P79" s="189" t="s">
        <v>80</v>
      </c>
      <c r="Q79" s="189" t="s">
        <v>81</v>
      </c>
      <c r="R79" s="193" t="s">
        <v>82</v>
      </c>
      <c r="S79" s="203" t="s">
        <v>26</v>
      </c>
    </row>
    <row r="80" spans="1:19" ht="35.25">
      <c r="A80" s="131" t="s">
        <v>2</v>
      </c>
      <c r="B80" s="189"/>
      <c r="C80" s="71" t="s">
        <v>7</v>
      </c>
      <c r="D80" s="72" t="s">
        <v>8</v>
      </c>
      <c r="E80" s="71" t="s">
        <v>9</v>
      </c>
      <c r="F80" s="73" t="s">
        <v>10</v>
      </c>
      <c r="G80" s="190"/>
      <c r="H80" s="74" t="s">
        <v>83</v>
      </c>
      <c r="I80" s="75" t="s">
        <v>84</v>
      </c>
      <c r="J80" s="69" t="s">
        <v>85</v>
      </c>
      <c r="K80" s="74" t="s">
        <v>83</v>
      </c>
      <c r="L80" s="75" t="s">
        <v>84</v>
      </c>
      <c r="M80" s="75" t="s">
        <v>85</v>
      </c>
      <c r="N80" s="69" t="s">
        <v>86</v>
      </c>
      <c r="O80" s="192"/>
      <c r="P80" s="189"/>
      <c r="Q80" s="209"/>
      <c r="R80" s="210"/>
      <c r="S80" s="211" t="s">
        <v>26</v>
      </c>
    </row>
    <row r="81" spans="1:19" ht="12.75">
      <c r="A81" s="165">
        <v>1</v>
      </c>
      <c r="B81" s="110" t="s">
        <v>61</v>
      </c>
      <c r="C81" s="78"/>
      <c r="D81" s="78"/>
      <c r="E81" s="78" t="s">
        <v>5</v>
      </c>
      <c r="F81" s="78"/>
      <c r="G81" s="79">
        <f>IF(ISTEXT(B81),1," ")</f>
        <v>1</v>
      </c>
      <c r="H81" s="80">
        <v>1</v>
      </c>
      <c r="I81" s="80">
        <v>18</v>
      </c>
      <c r="J81" s="80">
        <v>0</v>
      </c>
      <c r="K81" s="80">
        <v>1</v>
      </c>
      <c r="L81" s="80">
        <v>20</v>
      </c>
      <c r="M81" s="80">
        <v>42</v>
      </c>
      <c r="N81" s="80">
        <v>89</v>
      </c>
      <c r="O81" s="81">
        <f aca="true" t="shared" si="6" ref="O81:O86">IF(AND(ISNUMBER(I81),ISNUMBER(L81)),(K81-H81)*60^2+(L81-I81)*60+(M81-J81)+(N81)/100," ")</f>
        <v>162.89</v>
      </c>
      <c r="P81" s="143">
        <v>8</v>
      </c>
      <c r="Q81" s="134">
        <f>IF(ISNUMBER(O81),O81+P81," ")</f>
        <v>170.89</v>
      </c>
      <c r="R81" s="135">
        <f>IF(AND(ISNUMBER(Q81),ISNUMBER(Q82)),MIN(Q81:Q82),IF(ISNUMBER(Q81),Q81,IF(ISNUMBER(Q82),Q82," ")))</f>
        <v>170.89</v>
      </c>
      <c r="S81" s="205">
        <v>1</v>
      </c>
    </row>
    <row r="82" spans="1:19" ht="12.75">
      <c r="A82" s="165" t="s">
        <v>62</v>
      </c>
      <c r="B82" s="166" t="str">
        <f>B81</f>
        <v>Гецман А. - Клепацкий В.</v>
      </c>
      <c r="C82" s="87"/>
      <c r="D82" s="87"/>
      <c r="E82" s="87"/>
      <c r="F82" s="87"/>
      <c r="G82" s="79">
        <f>IF(ISTEXT(B81),2," ")</f>
        <v>2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1">
        <f t="shared" si="6"/>
        <v>0</v>
      </c>
      <c r="P82" s="143" t="s">
        <v>87</v>
      </c>
      <c r="Q82" s="134">
        <v>999.9</v>
      </c>
      <c r="R82" s="136">
        <f>R81</f>
        <v>170.89</v>
      </c>
      <c r="S82" s="206"/>
    </row>
    <row r="83" spans="1:19" ht="12.75">
      <c r="A83" s="165">
        <v>2</v>
      </c>
      <c r="B83" s="110" t="s">
        <v>63</v>
      </c>
      <c r="C83" s="78"/>
      <c r="D83" s="78"/>
      <c r="E83" s="78" t="s">
        <v>5</v>
      </c>
      <c r="F83" s="78"/>
      <c r="G83" s="79">
        <v>1</v>
      </c>
      <c r="H83" s="80">
        <v>0</v>
      </c>
      <c r="I83" s="80">
        <v>0</v>
      </c>
      <c r="J83" s="80">
        <v>0</v>
      </c>
      <c r="K83" s="80">
        <v>0</v>
      </c>
      <c r="L83" s="80">
        <v>3</v>
      </c>
      <c r="M83" s="80">
        <v>4</v>
      </c>
      <c r="N83" s="80">
        <v>32</v>
      </c>
      <c r="O83" s="81">
        <f t="shared" si="6"/>
        <v>184.32</v>
      </c>
      <c r="P83" s="133">
        <v>204</v>
      </c>
      <c r="Q83" s="134">
        <f>IF(ISNUMBER(O83),O83+P83," ")</f>
        <v>388.32</v>
      </c>
      <c r="R83" s="135">
        <f>IF(AND(ISNUMBER(Q83),ISNUMBER(Q84)),MIN(Q83:Q84),IF(ISNUMBER(Q83),Q83,IF(ISNUMBER(Q84),Q84," ")))</f>
        <v>388.32</v>
      </c>
      <c r="S83" s="205">
        <v>2</v>
      </c>
    </row>
    <row r="84" spans="1:19" ht="12.75">
      <c r="A84" s="165" t="s">
        <v>64</v>
      </c>
      <c r="B84" s="166" t="str">
        <f>B83</f>
        <v>Бурак С. - Глаз Д.</v>
      </c>
      <c r="C84" s="87"/>
      <c r="D84" s="87"/>
      <c r="E84" s="87"/>
      <c r="F84" s="87"/>
      <c r="G84" s="79">
        <v>2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1">
        <f t="shared" si="6"/>
        <v>0</v>
      </c>
      <c r="P84" s="133" t="s">
        <v>87</v>
      </c>
      <c r="Q84" s="134">
        <v>999.9</v>
      </c>
      <c r="R84" s="137">
        <f>R83</f>
        <v>388.32</v>
      </c>
      <c r="S84" s="206"/>
    </row>
    <row r="85" spans="1:19" ht="12.75">
      <c r="A85" s="165">
        <v>3</v>
      </c>
      <c r="B85" s="110" t="s">
        <v>66</v>
      </c>
      <c r="C85" s="78"/>
      <c r="D85" s="78"/>
      <c r="E85" s="78" t="s">
        <v>5</v>
      </c>
      <c r="F85" s="78"/>
      <c r="G85" s="79">
        <v>3</v>
      </c>
      <c r="H85" s="80">
        <v>0</v>
      </c>
      <c r="I85" s="80">
        <v>0</v>
      </c>
      <c r="J85" s="80">
        <v>0</v>
      </c>
      <c r="K85" s="80">
        <v>0</v>
      </c>
      <c r="L85" s="80">
        <v>4</v>
      </c>
      <c r="M85" s="80">
        <v>8</v>
      </c>
      <c r="N85" s="80">
        <v>65</v>
      </c>
      <c r="O85" s="81">
        <f t="shared" si="6"/>
        <v>248.65</v>
      </c>
      <c r="P85" s="133">
        <v>152</v>
      </c>
      <c r="Q85" s="134">
        <f>IF(ISNUMBER(O85),O85+P85," ")</f>
        <v>400.65</v>
      </c>
      <c r="R85" s="135">
        <f>IF(AND(ISNUMBER(Q85),ISNUMBER(Q86)),MIN(Q85:Q86),IF(ISNUMBER(Q85),Q85,IF(ISNUMBER(Q86),Q86," ")))</f>
        <v>400.65</v>
      </c>
      <c r="S85" s="205">
        <v>3</v>
      </c>
    </row>
    <row r="86" spans="1:19" ht="12.75">
      <c r="A86" s="165" t="s">
        <v>68</v>
      </c>
      <c r="B86" s="166" t="str">
        <f>B85</f>
        <v>Шишко Р. - Шишко А.</v>
      </c>
      <c r="C86" s="87"/>
      <c r="D86" s="87"/>
      <c r="E86" s="87"/>
      <c r="F86" s="87"/>
      <c r="G86" s="79">
        <v>4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1">
        <f t="shared" si="6"/>
        <v>0</v>
      </c>
      <c r="P86" s="133" t="s">
        <v>87</v>
      </c>
      <c r="Q86" s="134">
        <v>999.9</v>
      </c>
      <c r="R86" s="137">
        <f>R85</f>
        <v>400.65</v>
      </c>
      <c r="S86" s="206"/>
    </row>
    <row r="88" spans="1:5" ht="12.75">
      <c r="A88" s="100"/>
      <c r="B88" s="100" t="s">
        <v>14</v>
      </c>
      <c r="C88" s="100"/>
      <c r="D88" s="100" t="s">
        <v>17</v>
      </c>
      <c r="E88" s="100"/>
    </row>
    <row r="89" spans="1:5" ht="12.75">
      <c r="A89" s="100"/>
      <c r="B89" s="100"/>
      <c r="C89" s="100"/>
      <c r="D89" s="100"/>
      <c r="E89" s="100"/>
    </row>
    <row r="90" spans="1:5" ht="12.75">
      <c r="A90" s="100"/>
      <c r="B90" s="100" t="s">
        <v>15</v>
      </c>
      <c r="C90" s="100"/>
      <c r="D90" s="100" t="s">
        <v>67</v>
      </c>
      <c r="E90" s="100"/>
    </row>
  </sheetData>
  <mergeCells count="67">
    <mergeCell ref="A2:T2"/>
    <mergeCell ref="A3:T3"/>
    <mergeCell ref="A5:T5"/>
    <mergeCell ref="B9:D9"/>
    <mergeCell ref="B11:B12"/>
    <mergeCell ref="G11:G12"/>
    <mergeCell ref="H11:J11"/>
    <mergeCell ref="K11:N11"/>
    <mergeCell ref="O11:O12"/>
    <mergeCell ref="P11:P12"/>
    <mergeCell ref="Q11:Q12"/>
    <mergeCell ref="R11:R12"/>
    <mergeCell ref="S11:S12"/>
    <mergeCell ref="B23:B24"/>
    <mergeCell ref="G23:G24"/>
    <mergeCell ref="H23:J23"/>
    <mergeCell ref="K23:N23"/>
    <mergeCell ref="O23:O24"/>
    <mergeCell ref="P23:P24"/>
    <mergeCell ref="Q23:Q24"/>
    <mergeCell ref="R23:R24"/>
    <mergeCell ref="S23:S24"/>
    <mergeCell ref="S25:S26"/>
    <mergeCell ref="S27:S28"/>
    <mergeCell ref="S29:S30"/>
    <mergeCell ref="S31:S32"/>
    <mergeCell ref="S33:S34"/>
    <mergeCell ref="S35:S36"/>
    <mergeCell ref="B39:B40"/>
    <mergeCell ref="G39:G40"/>
    <mergeCell ref="H39:J39"/>
    <mergeCell ref="K39:N39"/>
    <mergeCell ref="O39:O40"/>
    <mergeCell ref="P39:P40"/>
    <mergeCell ref="Q39:Q40"/>
    <mergeCell ref="R39:R40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B79:B80"/>
    <mergeCell ref="G79:G80"/>
    <mergeCell ref="H79:J79"/>
    <mergeCell ref="K79:N79"/>
    <mergeCell ref="O79:O80"/>
    <mergeCell ref="P79:P80"/>
    <mergeCell ref="Q79:Q80"/>
    <mergeCell ref="S85:S86"/>
    <mergeCell ref="R79:R80"/>
    <mergeCell ref="S79:S80"/>
    <mergeCell ref="S81:S82"/>
    <mergeCell ref="S83:S8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4"/>
  <sheetViews>
    <sheetView workbookViewId="0" topLeftCell="A1">
      <selection activeCell="O37" sqref="O37"/>
    </sheetView>
  </sheetViews>
  <sheetFormatPr defaultColWidth="9.00390625" defaultRowHeight="12.75"/>
  <cols>
    <col min="1" max="1" width="4.75390625" style="62" customWidth="1"/>
    <col min="2" max="2" width="21.125" style="0" customWidth="1"/>
    <col min="3" max="3" width="8.00390625" style="63" customWidth="1"/>
    <col min="4" max="4" width="7.75390625" style="63" customWidth="1"/>
    <col min="5" max="5" width="11.75390625" style="63" customWidth="1"/>
    <col min="6" max="6" width="15.125" style="63" customWidth="1"/>
    <col min="7" max="7" width="5.37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4.375" style="0" hidden="1" customWidth="1"/>
    <col min="14" max="14" width="5.125" style="0" hidden="1" customWidth="1"/>
    <col min="15" max="15" width="9.625" style="0" bestFit="1" customWidth="1"/>
    <col min="16" max="16" width="8.00390625" style="0" hidden="1" customWidth="1"/>
    <col min="17" max="17" width="10.625" style="0" hidden="1" customWidth="1"/>
    <col min="18" max="18" width="9.875" style="0" customWidth="1"/>
    <col min="19" max="19" width="8.375" style="0" customWidth="1"/>
  </cols>
  <sheetData>
    <row r="2" spans="1:20" ht="18.75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>
      <c r="A3" s="167" t="s">
        <v>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13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20" ht="18">
      <c r="A5" s="187" t="s">
        <v>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13" ht="12.75">
      <c r="A6" s="58"/>
      <c r="B6" s="59"/>
      <c r="C6" s="59"/>
      <c r="D6" s="59"/>
      <c r="E6" s="59"/>
      <c r="F6" s="59"/>
      <c r="G6" s="59" t="s">
        <v>73</v>
      </c>
      <c r="H6" s="59"/>
      <c r="I6" s="59"/>
      <c r="J6" s="59"/>
      <c r="K6" s="59"/>
      <c r="L6" s="59"/>
      <c r="M6" s="59"/>
    </row>
    <row r="7" spans="1:13" ht="15.75">
      <c r="A7" s="58"/>
      <c r="C7" s="60"/>
      <c r="D7" s="59"/>
      <c r="E7" s="61"/>
      <c r="F7" s="59"/>
      <c r="G7" s="61"/>
      <c r="H7" s="59"/>
      <c r="I7" s="59"/>
      <c r="J7" s="59"/>
      <c r="K7" s="59"/>
      <c r="L7" s="59"/>
      <c r="M7" s="59"/>
    </row>
    <row r="8" ht="12.75">
      <c r="Q8" s="64" t="s">
        <v>74</v>
      </c>
    </row>
    <row r="9" spans="2:18" ht="15">
      <c r="B9" s="188" t="s">
        <v>90</v>
      </c>
      <c r="C9" s="188"/>
      <c r="D9" s="188"/>
      <c r="R9" s="64">
        <v>40804</v>
      </c>
    </row>
    <row r="10" spans="1:5" ht="13.5" thickBot="1">
      <c r="A10"/>
      <c r="B10" t="s">
        <v>25</v>
      </c>
      <c r="C10" s="65"/>
      <c r="D10" s="65"/>
      <c r="E10" s="65"/>
    </row>
    <row r="11" spans="1:19" ht="12.75" customHeight="1">
      <c r="A11" s="66"/>
      <c r="B11" s="189" t="s">
        <v>0</v>
      </c>
      <c r="C11" s="67"/>
      <c r="D11" s="68"/>
      <c r="E11" s="67"/>
      <c r="F11" s="67"/>
      <c r="G11" s="190" t="s">
        <v>76</v>
      </c>
      <c r="H11" s="191" t="s">
        <v>77</v>
      </c>
      <c r="I11" s="191"/>
      <c r="J11" s="191"/>
      <c r="K11" s="191" t="s">
        <v>78</v>
      </c>
      <c r="L11" s="191"/>
      <c r="M11" s="191"/>
      <c r="N11" s="191"/>
      <c r="O11" s="192" t="s">
        <v>79</v>
      </c>
      <c r="P11" s="189" t="s">
        <v>80</v>
      </c>
      <c r="Q11" s="193" t="s">
        <v>81</v>
      </c>
      <c r="R11" s="194" t="s">
        <v>82</v>
      </c>
      <c r="S11" s="195" t="s">
        <v>1</v>
      </c>
    </row>
    <row r="12" spans="1:19" ht="46.5" customHeight="1">
      <c r="A12" s="70" t="s">
        <v>2</v>
      </c>
      <c r="B12" s="189"/>
      <c r="C12" s="71" t="s">
        <v>7</v>
      </c>
      <c r="D12" s="72" t="s">
        <v>8</v>
      </c>
      <c r="E12" s="71" t="s">
        <v>9</v>
      </c>
      <c r="F12" s="73" t="s">
        <v>10</v>
      </c>
      <c r="G12" s="190"/>
      <c r="H12" s="74" t="s">
        <v>83</v>
      </c>
      <c r="I12" s="75" t="s">
        <v>84</v>
      </c>
      <c r="J12" s="69" t="s">
        <v>85</v>
      </c>
      <c r="K12" s="74" t="s">
        <v>83</v>
      </c>
      <c r="L12" s="75" t="s">
        <v>84</v>
      </c>
      <c r="M12" s="75" t="s">
        <v>85</v>
      </c>
      <c r="N12" s="69" t="s">
        <v>86</v>
      </c>
      <c r="O12" s="192"/>
      <c r="P12" s="189"/>
      <c r="Q12" s="193"/>
      <c r="R12" s="194"/>
      <c r="S12" s="196" t="s">
        <v>1</v>
      </c>
    </row>
    <row r="13" spans="1:19" ht="12.75">
      <c r="A13" s="76">
        <v>4</v>
      </c>
      <c r="B13" s="77" t="s">
        <v>4</v>
      </c>
      <c r="C13" s="78" t="s">
        <v>11</v>
      </c>
      <c r="D13" s="78">
        <v>1986</v>
      </c>
      <c r="E13" s="78" t="s">
        <v>5</v>
      </c>
      <c r="F13" s="78" t="s">
        <v>12</v>
      </c>
      <c r="G13" s="79">
        <f>IF(ISTEXT(B13),1," ")</f>
        <v>1</v>
      </c>
      <c r="H13" s="80"/>
      <c r="I13" s="80"/>
      <c r="J13" s="80"/>
      <c r="K13" s="80"/>
      <c r="L13" s="80"/>
      <c r="M13" s="80"/>
      <c r="N13" s="80"/>
      <c r="O13" s="81">
        <v>138.11</v>
      </c>
      <c r="P13" s="82"/>
      <c r="Q13" s="83">
        <f aca="true" t="shared" si="0" ref="Q13:Q20">IF(ISNUMBER(O13),O13+P13," ")</f>
        <v>138.11</v>
      </c>
      <c r="R13" s="84">
        <f>IF(AND(ISNUMBER(Q13),ISNUMBER(Q14)),MIN(Q13:Q14),IF(ISNUMBER(Q13),Q13,IF(ISNUMBER(Q14),Q14," ")))</f>
        <v>138.11</v>
      </c>
      <c r="S13" s="93">
        <v>1</v>
      </c>
    </row>
    <row r="14" spans="1:19" ht="12.75">
      <c r="A14" s="76">
        <v>125</v>
      </c>
      <c r="B14" s="86" t="s">
        <v>4</v>
      </c>
      <c r="C14" s="87"/>
      <c r="D14" s="87"/>
      <c r="E14" s="87"/>
      <c r="F14" s="87"/>
      <c r="G14" s="79">
        <f>IF(ISTEXT(B13),2," ")</f>
        <v>2</v>
      </c>
      <c r="H14" s="80"/>
      <c r="I14" s="80"/>
      <c r="J14" s="80"/>
      <c r="K14" s="80"/>
      <c r="L14" s="80"/>
      <c r="M14" s="80"/>
      <c r="N14" s="80"/>
      <c r="O14" s="81" t="str">
        <f>IF(AND(ISNUMBER(I14),ISNUMBER(L14)),(K14-H14)*60^2+(L14-I14)*60+(M14-J14)+(N14)/100," ")</f>
        <v> </v>
      </c>
      <c r="P14" s="82"/>
      <c r="Q14" s="83" t="str">
        <f t="shared" si="0"/>
        <v> </v>
      </c>
      <c r="R14" s="88">
        <f>R13</f>
        <v>138.11</v>
      </c>
      <c r="S14" s="89"/>
    </row>
    <row r="15" spans="1:19" ht="12.75">
      <c r="A15" s="76">
        <v>3</v>
      </c>
      <c r="B15" s="90" t="s">
        <v>16</v>
      </c>
      <c r="C15" s="78" t="s">
        <v>13</v>
      </c>
      <c r="D15" s="78">
        <v>1974</v>
      </c>
      <c r="E15" s="78" t="s">
        <v>3</v>
      </c>
      <c r="F15" s="78" t="s">
        <v>18</v>
      </c>
      <c r="G15" s="79">
        <f>IF(ISTEXT(B15),1," ")</f>
        <v>1</v>
      </c>
      <c r="H15" s="80"/>
      <c r="I15" s="80"/>
      <c r="J15" s="80"/>
      <c r="K15" s="80"/>
      <c r="L15" s="80"/>
      <c r="M15" s="80"/>
      <c r="N15" s="80"/>
      <c r="O15" s="81">
        <v>147.1</v>
      </c>
      <c r="P15" s="91"/>
      <c r="Q15" s="83">
        <f t="shared" si="0"/>
        <v>147.1</v>
      </c>
      <c r="R15" s="92">
        <f>IF(AND(ISNUMBER(Q15),ISNUMBER(Q16)),MIN(Q15:Q16),IF(ISNUMBER(Q15),Q15,IF(ISNUMBER(Q16),Q16," ")))</f>
        <v>147.1</v>
      </c>
      <c r="S15" s="93">
        <v>2</v>
      </c>
    </row>
    <row r="16" spans="1:19" ht="12.75">
      <c r="A16" s="76">
        <v>113</v>
      </c>
      <c r="B16" s="86" t="s">
        <v>16</v>
      </c>
      <c r="C16" s="87"/>
      <c r="D16" s="87"/>
      <c r="E16" s="87"/>
      <c r="F16" s="87"/>
      <c r="G16" s="79">
        <f>IF(ISTEXT(B15),2," ")</f>
        <v>2</v>
      </c>
      <c r="H16" s="80"/>
      <c r="I16" s="80"/>
      <c r="J16" s="80"/>
      <c r="K16" s="80"/>
      <c r="L16" s="80"/>
      <c r="M16" s="80"/>
      <c r="N16" s="80"/>
      <c r="O16" s="81" t="str">
        <f>IF(AND(ISNUMBER(I16),ISNUMBER(L16)),(K16-H16)*60^2+(L16-I16)*60+(M16-J16)+(N16)/100," ")</f>
        <v> </v>
      </c>
      <c r="P16" s="91"/>
      <c r="Q16" s="83" t="str">
        <f t="shared" si="0"/>
        <v> </v>
      </c>
      <c r="R16" s="94">
        <f>R15</f>
        <v>147.1</v>
      </c>
      <c r="S16" s="95"/>
    </row>
    <row r="17" spans="1:19" ht="12.75">
      <c r="A17" s="76">
        <v>2</v>
      </c>
      <c r="B17" s="90" t="s">
        <v>19</v>
      </c>
      <c r="C17" s="78">
        <v>1</v>
      </c>
      <c r="D17" s="78">
        <v>1978</v>
      </c>
      <c r="E17" s="78" t="s">
        <v>3</v>
      </c>
      <c r="F17" s="78" t="s">
        <v>20</v>
      </c>
      <c r="G17" s="79">
        <f>IF(ISTEXT(B17),1," ")</f>
        <v>1</v>
      </c>
      <c r="H17" s="80"/>
      <c r="I17" s="80"/>
      <c r="J17" s="80"/>
      <c r="K17" s="80"/>
      <c r="L17" s="80"/>
      <c r="M17" s="80"/>
      <c r="N17" s="80"/>
      <c r="O17" s="81">
        <v>159.86</v>
      </c>
      <c r="P17" s="91"/>
      <c r="Q17" s="83">
        <f t="shared" si="0"/>
        <v>159.86</v>
      </c>
      <c r="R17" s="92">
        <f>IF(AND(ISNUMBER(Q17),ISNUMBER(Q18)),MIN(Q17:Q18),IF(ISNUMBER(Q17),Q17,IF(ISNUMBER(Q18),Q18," ")))</f>
        <v>159.86</v>
      </c>
      <c r="S17" s="93">
        <v>3</v>
      </c>
    </row>
    <row r="18" spans="1:19" ht="12.75">
      <c r="A18" s="76">
        <v>144</v>
      </c>
      <c r="B18" s="86" t="s">
        <v>19</v>
      </c>
      <c r="C18" s="87"/>
      <c r="D18" s="87"/>
      <c r="E18" s="87"/>
      <c r="F18" s="87"/>
      <c r="G18" s="79">
        <f>IF(ISTEXT(B17),2," ")</f>
        <v>2</v>
      </c>
      <c r="H18" s="80"/>
      <c r="I18" s="80"/>
      <c r="J18" s="80"/>
      <c r="K18" s="80"/>
      <c r="L18" s="80"/>
      <c r="M18" s="80"/>
      <c r="N18" s="80"/>
      <c r="O18" s="81" t="str">
        <f>IF(AND(ISNUMBER(I18),ISNUMBER(L18)),(K18-H18)*60^2+(L18-I18)*60+(M18-J18)+(N18)/100," ")</f>
        <v> </v>
      </c>
      <c r="P18" s="91"/>
      <c r="Q18" s="83" t="str">
        <f t="shared" si="0"/>
        <v> </v>
      </c>
      <c r="R18" s="94">
        <f>R17</f>
        <v>159.86</v>
      </c>
      <c r="S18" s="95"/>
    </row>
    <row r="19" spans="1:19" ht="12.75">
      <c r="A19" s="76">
        <v>1</v>
      </c>
      <c r="B19" s="77" t="s">
        <v>22</v>
      </c>
      <c r="C19" s="78"/>
      <c r="D19" s="78">
        <v>1985</v>
      </c>
      <c r="E19" s="78" t="s">
        <v>23</v>
      </c>
      <c r="F19" s="78" t="s">
        <v>24</v>
      </c>
      <c r="G19" s="79">
        <v>1</v>
      </c>
      <c r="H19" s="80"/>
      <c r="I19" s="80"/>
      <c r="J19" s="80"/>
      <c r="K19" s="80"/>
      <c r="L19" s="80"/>
      <c r="M19" s="80"/>
      <c r="N19" s="80"/>
      <c r="O19" s="81">
        <v>187.92</v>
      </c>
      <c r="P19" s="91"/>
      <c r="Q19" s="83">
        <f t="shared" si="0"/>
        <v>187.92</v>
      </c>
      <c r="R19" s="84">
        <f>IF(AND(ISNUMBER(Q19),ISNUMBER(Q20)),MIN(Q19:Q20),IF(ISNUMBER(Q19),Q19,IF(ISNUMBER(Q20),Q20," ")))</f>
        <v>187.92</v>
      </c>
      <c r="S19" s="168">
        <v>4</v>
      </c>
    </row>
    <row r="20" spans="1:19" ht="12.75">
      <c r="A20" s="76">
        <v>21</v>
      </c>
      <c r="B20" s="86" t="s">
        <v>22</v>
      </c>
      <c r="C20" s="87"/>
      <c r="D20" s="87"/>
      <c r="E20" s="87"/>
      <c r="F20" s="87"/>
      <c r="G20" s="79">
        <v>2</v>
      </c>
      <c r="H20" s="80"/>
      <c r="I20" s="80"/>
      <c r="J20" s="80"/>
      <c r="K20" s="80"/>
      <c r="L20" s="80"/>
      <c r="M20" s="80"/>
      <c r="N20" s="80"/>
      <c r="O20" s="81" t="str">
        <f>IF(AND(ISNUMBER(I20),ISNUMBER(L20)),(K20-H20)*60^2+(L20-I20)*60+(M20-J20)+(N20)/100," ")</f>
        <v> </v>
      </c>
      <c r="P20" s="91"/>
      <c r="Q20" s="97" t="str">
        <f t="shared" si="0"/>
        <v> </v>
      </c>
      <c r="R20" s="98">
        <f>R19</f>
        <v>187.92</v>
      </c>
      <c r="S20" s="95"/>
    </row>
    <row r="21" s="99" customFormat="1" ht="10.5"/>
    <row r="22" spans="1:19" s="100" customFormat="1" ht="13.5" thickBot="1">
      <c r="A22"/>
      <c r="B22" t="s">
        <v>36</v>
      </c>
      <c r="C22" s="65"/>
      <c r="D22" s="65"/>
      <c r="E22" s="65"/>
      <c r="F22" s="6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00" customFormat="1" ht="12.75" customHeight="1">
      <c r="A23" s="101"/>
      <c r="B23" s="197" t="s">
        <v>0</v>
      </c>
      <c r="C23" s="67"/>
      <c r="D23" s="68"/>
      <c r="E23" s="67"/>
      <c r="F23" s="67"/>
      <c r="G23" s="198" t="s">
        <v>76</v>
      </c>
      <c r="H23" s="199" t="s">
        <v>77</v>
      </c>
      <c r="I23" s="199"/>
      <c r="J23" s="199"/>
      <c r="K23" s="200" t="s">
        <v>78</v>
      </c>
      <c r="L23" s="200"/>
      <c r="M23" s="200"/>
      <c r="N23" s="200"/>
      <c r="O23" s="201" t="s">
        <v>79</v>
      </c>
      <c r="P23" s="189" t="s">
        <v>80</v>
      </c>
      <c r="Q23" s="197" t="s">
        <v>81</v>
      </c>
      <c r="R23" s="202" t="s">
        <v>82</v>
      </c>
      <c r="S23" s="203" t="s">
        <v>26</v>
      </c>
    </row>
    <row r="24" spans="1:19" s="100" customFormat="1" ht="35.25">
      <c r="A24" s="103" t="s">
        <v>2</v>
      </c>
      <c r="B24" s="197"/>
      <c r="C24" s="71" t="s">
        <v>7</v>
      </c>
      <c r="D24" s="72" t="s">
        <v>8</v>
      </c>
      <c r="E24" s="71" t="s">
        <v>9</v>
      </c>
      <c r="F24" s="73" t="s">
        <v>10</v>
      </c>
      <c r="G24" s="198"/>
      <c r="H24" s="104" t="s">
        <v>83</v>
      </c>
      <c r="I24" s="105" t="s">
        <v>84</v>
      </c>
      <c r="J24" s="102" t="s">
        <v>85</v>
      </c>
      <c r="K24" s="106" t="s">
        <v>83</v>
      </c>
      <c r="L24" s="107" t="s">
        <v>84</v>
      </c>
      <c r="M24" s="107" t="s">
        <v>85</v>
      </c>
      <c r="N24" s="108" t="s">
        <v>86</v>
      </c>
      <c r="O24" s="201"/>
      <c r="P24" s="189"/>
      <c r="Q24" s="197"/>
      <c r="R24" s="202"/>
      <c r="S24" s="204" t="s">
        <v>26</v>
      </c>
    </row>
    <row r="25" spans="1:19" ht="12.75">
      <c r="A25" s="109">
        <v>4</v>
      </c>
      <c r="B25" s="110" t="s">
        <v>27</v>
      </c>
      <c r="C25" s="111" t="s">
        <v>11</v>
      </c>
      <c r="D25" s="111">
        <v>1980</v>
      </c>
      <c r="E25" s="111" t="s">
        <v>5</v>
      </c>
      <c r="F25" s="111" t="s">
        <v>28</v>
      </c>
      <c r="G25" s="112">
        <f>IF(ISTEXT(B25),1," ")</f>
        <v>1</v>
      </c>
      <c r="H25" s="113"/>
      <c r="I25" s="113"/>
      <c r="J25" s="113"/>
      <c r="K25" s="113"/>
      <c r="L25" s="113"/>
      <c r="M25" s="113"/>
      <c r="N25" s="113"/>
      <c r="O25" s="114">
        <v>136.07</v>
      </c>
      <c r="P25" s="121"/>
      <c r="Q25" s="116">
        <f aca="true" t="shared" si="1" ref="Q25:Q36">IF(ISNUMBER(O25),O25+P25," ")</f>
        <v>136.07</v>
      </c>
      <c r="R25" s="117">
        <f>IF(AND(ISNUMBER(Q25),ISNUMBER(Q26)),MIN(Q25:Q26),IF(ISNUMBER(Q25),Q25,IF(ISNUMBER(Q26),Q26," ")))</f>
        <v>136.07</v>
      </c>
      <c r="S25" s="169">
        <v>1</v>
      </c>
    </row>
    <row r="26" spans="1:19" ht="12.75">
      <c r="A26" s="109">
        <v>140</v>
      </c>
      <c r="B26" s="118" t="s">
        <v>27</v>
      </c>
      <c r="C26" s="119"/>
      <c r="D26" s="119"/>
      <c r="E26" s="119"/>
      <c r="F26" s="119"/>
      <c r="G26" s="112">
        <f>IF(ISTEXT(B25),2," ")</f>
        <v>2</v>
      </c>
      <c r="H26" s="113"/>
      <c r="I26" s="113"/>
      <c r="J26" s="113"/>
      <c r="K26" s="113"/>
      <c r="L26" s="113"/>
      <c r="M26" s="113"/>
      <c r="N26" s="113"/>
      <c r="O26" s="114" t="str">
        <f>IF(AND(ISNUMBER(I26),ISNUMBER(L26)),(K26-H26)*60^2+(L26-I26)*60+(M26-J26)+(N26)/100," ")</f>
        <v> </v>
      </c>
      <c r="P26" s="121"/>
      <c r="Q26" s="116" t="str">
        <f t="shared" si="1"/>
        <v> </v>
      </c>
      <c r="R26" s="120">
        <f>R25</f>
        <v>136.07</v>
      </c>
      <c r="S26" s="170"/>
    </row>
    <row r="27" spans="1:19" ht="12.75">
      <c r="A27" s="109">
        <v>6</v>
      </c>
      <c r="B27" s="110" t="s">
        <v>29</v>
      </c>
      <c r="C27" s="111" t="s">
        <v>11</v>
      </c>
      <c r="D27" s="111">
        <v>1987</v>
      </c>
      <c r="E27" s="111" t="s">
        <v>30</v>
      </c>
      <c r="F27" s="111" t="s">
        <v>12</v>
      </c>
      <c r="G27" s="112">
        <f>IF(ISTEXT(B27),1," ")</f>
        <v>1</v>
      </c>
      <c r="H27" s="113"/>
      <c r="I27" s="113"/>
      <c r="J27" s="113"/>
      <c r="K27" s="113"/>
      <c r="L27" s="113"/>
      <c r="M27" s="113"/>
      <c r="N27" s="113"/>
      <c r="O27" s="114">
        <v>136.36</v>
      </c>
      <c r="P27" s="115"/>
      <c r="Q27" s="116">
        <f t="shared" si="1"/>
        <v>136.36</v>
      </c>
      <c r="R27" s="117">
        <f>IF(AND(ISNUMBER(Q27),ISNUMBER(Q28)),MIN(Q27:Q28),IF(ISNUMBER(Q27),Q27,IF(ISNUMBER(Q28),Q28," ")))</f>
        <v>136.36</v>
      </c>
      <c r="S27" s="169">
        <v>2</v>
      </c>
    </row>
    <row r="28" spans="1:19" ht="12.75">
      <c r="A28" s="109">
        <v>46</v>
      </c>
      <c r="B28" s="118" t="s">
        <v>89</v>
      </c>
      <c r="C28" s="119"/>
      <c r="D28" s="119"/>
      <c r="E28" s="119"/>
      <c r="F28" s="119"/>
      <c r="G28" s="112">
        <f>IF(ISTEXT(B27),2," ")</f>
        <v>2</v>
      </c>
      <c r="H28" s="113"/>
      <c r="I28" s="113"/>
      <c r="J28" s="113"/>
      <c r="K28" s="113"/>
      <c r="L28" s="113"/>
      <c r="M28" s="113"/>
      <c r="N28" s="113"/>
      <c r="O28" s="114" t="str">
        <f>IF(AND(ISNUMBER(I28),ISNUMBER(L28)),(K28-H28)*60^2+(L28-I28)*60+(M28-J28)+(N28)/100," ")</f>
        <v> </v>
      </c>
      <c r="P28" s="115"/>
      <c r="Q28" s="116" t="str">
        <f t="shared" si="1"/>
        <v> </v>
      </c>
      <c r="R28" s="120">
        <f>R27</f>
        <v>136.36</v>
      </c>
      <c r="S28" s="170"/>
    </row>
    <row r="29" spans="1:19" ht="12.75">
      <c r="A29" s="109">
        <v>5</v>
      </c>
      <c r="B29" s="110" t="s">
        <v>31</v>
      </c>
      <c r="C29" s="111" t="s">
        <v>13</v>
      </c>
      <c r="D29" s="111">
        <v>1993</v>
      </c>
      <c r="E29" s="111" t="s">
        <v>5</v>
      </c>
      <c r="F29" s="111" t="s">
        <v>28</v>
      </c>
      <c r="G29" s="112">
        <f>IF(ISTEXT(B29),1," ")</f>
        <v>1</v>
      </c>
      <c r="H29" s="113"/>
      <c r="I29" s="113"/>
      <c r="J29" s="113"/>
      <c r="K29" s="113"/>
      <c r="L29" s="113"/>
      <c r="M29" s="113"/>
      <c r="N29" s="113"/>
      <c r="O29" s="114">
        <v>142.95</v>
      </c>
      <c r="P29" s="115"/>
      <c r="Q29" s="116">
        <f t="shared" si="1"/>
        <v>142.95</v>
      </c>
      <c r="R29" s="117">
        <f>IF(AND(ISNUMBER(Q29),ISNUMBER(Q30)),MIN(Q29:Q30),IF(ISNUMBER(Q29),Q29,IF(ISNUMBER(Q30),Q30," ")))</f>
        <v>142.95</v>
      </c>
      <c r="S29" s="169">
        <v>3</v>
      </c>
    </row>
    <row r="30" spans="1:19" ht="12.75">
      <c r="A30" s="109">
        <v>187</v>
      </c>
      <c r="B30" s="118" t="s">
        <v>31</v>
      </c>
      <c r="C30" s="119"/>
      <c r="D30" s="119"/>
      <c r="E30" s="119"/>
      <c r="F30" s="119"/>
      <c r="G30" s="112">
        <f>IF(ISTEXT(B29),2," ")</f>
        <v>2</v>
      </c>
      <c r="H30" s="113"/>
      <c r="I30" s="113"/>
      <c r="J30" s="113"/>
      <c r="K30" s="113"/>
      <c r="L30" s="113"/>
      <c r="M30" s="113"/>
      <c r="N30" s="113"/>
      <c r="O30" s="114" t="str">
        <f>IF(AND(ISNUMBER(I30),ISNUMBER(L30)),(K30-H30)*60^2+(L30-I30)*60+(M30-J30)+(N30)/100," ")</f>
        <v> </v>
      </c>
      <c r="P30" s="115"/>
      <c r="Q30" s="116" t="str">
        <f t="shared" si="1"/>
        <v> </v>
      </c>
      <c r="R30" s="120">
        <f>R29</f>
        <v>142.95</v>
      </c>
      <c r="S30" s="170"/>
    </row>
    <row r="31" spans="1:19" ht="12.75">
      <c r="A31" s="109">
        <v>2</v>
      </c>
      <c r="B31" s="110" t="s">
        <v>32</v>
      </c>
      <c r="C31" s="111" t="s">
        <v>11</v>
      </c>
      <c r="D31" s="111">
        <v>1965</v>
      </c>
      <c r="E31" s="111" t="s">
        <v>5</v>
      </c>
      <c r="F31" s="111" t="s">
        <v>33</v>
      </c>
      <c r="G31" s="112">
        <f>IF(ISTEXT(B31),1," ")</f>
        <v>1</v>
      </c>
      <c r="H31" s="113"/>
      <c r="I31" s="113"/>
      <c r="J31" s="113"/>
      <c r="K31" s="113"/>
      <c r="L31" s="113"/>
      <c r="M31" s="113"/>
      <c r="N31" s="113"/>
      <c r="O31" s="114">
        <v>144.16</v>
      </c>
      <c r="P31" s="115"/>
      <c r="Q31" s="116">
        <f t="shared" si="1"/>
        <v>144.16</v>
      </c>
      <c r="R31" s="117">
        <f>IF(AND(ISNUMBER(Q31),ISNUMBER(Q32)),MIN(Q31:Q32),IF(ISNUMBER(Q31),Q31,IF(ISNUMBER(Q32),Q32," ")))</f>
        <v>144.16</v>
      </c>
      <c r="S31" s="169">
        <v>4</v>
      </c>
    </row>
    <row r="32" spans="1:19" ht="12.75">
      <c r="A32" s="109">
        <v>162</v>
      </c>
      <c r="B32" s="118" t="s">
        <v>32</v>
      </c>
      <c r="C32" s="119"/>
      <c r="D32" s="119"/>
      <c r="E32" s="119"/>
      <c r="F32" s="119"/>
      <c r="G32" s="112">
        <f>IF(ISTEXT(B31),2," ")</f>
        <v>2</v>
      </c>
      <c r="H32" s="113"/>
      <c r="I32" s="113"/>
      <c r="J32" s="113"/>
      <c r="K32" s="113"/>
      <c r="L32" s="113"/>
      <c r="M32" s="113"/>
      <c r="N32" s="113"/>
      <c r="O32" s="114" t="str">
        <f>IF(AND(ISNUMBER(I32),ISNUMBER(L32)),(K32-H32)*60^2+(L32-I32)*60+(M32-J32)+(N32)/100," ")</f>
        <v> </v>
      </c>
      <c r="P32" s="115"/>
      <c r="Q32" s="116" t="str">
        <f t="shared" si="1"/>
        <v> </v>
      </c>
      <c r="R32" s="120">
        <f>R31</f>
        <v>144.16</v>
      </c>
      <c r="S32" s="170"/>
    </row>
    <row r="33" spans="1:19" ht="12.75">
      <c r="A33" s="109">
        <v>3</v>
      </c>
      <c r="B33" s="110" t="s">
        <v>34</v>
      </c>
      <c r="C33" s="111" t="s">
        <v>13</v>
      </c>
      <c r="D33" s="111">
        <v>1992</v>
      </c>
      <c r="E33" s="111" t="s">
        <v>5</v>
      </c>
      <c r="F33" s="111" t="s">
        <v>12</v>
      </c>
      <c r="G33" s="112">
        <f>IF(ISTEXT(B33),1," ")</f>
        <v>1</v>
      </c>
      <c r="H33" s="113"/>
      <c r="I33" s="113"/>
      <c r="J33" s="113"/>
      <c r="K33" s="113"/>
      <c r="L33" s="113"/>
      <c r="M33" s="113"/>
      <c r="N33" s="113"/>
      <c r="O33" s="114">
        <v>145.42</v>
      </c>
      <c r="P33" s="115"/>
      <c r="Q33" s="116">
        <f t="shared" si="1"/>
        <v>145.42</v>
      </c>
      <c r="R33" s="117">
        <f>IF(AND(ISNUMBER(Q33),ISNUMBER(Q34)),MIN(Q33:Q34),IF(ISNUMBER(Q33),Q33,IF(ISNUMBER(Q34),Q34," ")))</f>
        <v>145.42</v>
      </c>
      <c r="S33" s="169">
        <v>5</v>
      </c>
    </row>
    <row r="34" spans="1:19" ht="12.75">
      <c r="A34" s="109">
        <v>134</v>
      </c>
      <c r="B34" s="118" t="s">
        <v>34</v>
      </c>
      <c r="C34" s="119"/>
      <c r="D34" s="119"/>
      <c r="E34" s="119"/>
      <c r="F34" s="119"/>
      <c r="G34" s="112">
        <f>IF(ISTEXT(B33),2," ")</f>
        <v>2</v>
      </c>
      <c r="H34" s="113"/>
      <c r="I34" s="113"/>
      <c r="J34" s="113"/>
      <c r="K34" s="113"/>
      <c r="L34" s="113"/>
      <c r="M34" s="113"/>
      <c r="N34" s="113"/>
      <c r="O34" s="114" t="str">
        <f>IF(AND(ISNUMBER(I34),ISNUMBER(L34)),(K34-H34)*60^2+(L34-I34)*60+(M34-J34)+(N34)/100," ")</f>
        <v> </v>
      </c>
      <c r="P34" s="115"/>
      <c r="Q34" s="116" t="str">
        <f t="shared" si="1"/>
        <v> </v>
      </c>
      <c r="R34" s="120">
        <f>R33</f>
        <v>145.42</v>
      </c>
      <c r="S34" s="170"/>
    </row>
    <row r="35" spans="1:19" ht="12.75">
      <c r="A35" s="109">
        <v>1</v>
      </c>
      <c r="B35" s="110" t="s">
        <v>35</v>
      </c>
      <c r="C35" s="111"/>
      <c r="D35" s="111">
        <v>1977</v>
      </c>
      <c r="E35" s="111" t="s">
        <v>23</v>
      </c>
      <c r="F35" s="111" t="s">
        <v>24</v>
      </c>
      <c r="G35" s="112">
        <f>IF(ISTEXT(B35),1," ")</f>
        <v>1</v>
      </c>
      <c r="H35" s="113"/>
      <c r="I35" s="113"/>
      <c r="J35" s="113"/>
      <c r="K35" s="113"/>
      <c r="L35" s="113"/>
      <c r="M35" s="113"/>
      <c r="N35" s="113"/>
      <c r="O35" s="114">
        <v>178.71</v>
      </c>
      <c r="P35" s="115"/>
      <c r="Q35" s="116">
        <f t="shared" si="1"/>
        <v>178.71</v>
      </c>
      <c r="R35" s="117">
        <f>IF(AND(ISNUMBER(Q35),ISNUMBER(Q36)),MIN(Q35:Q36),IF(ISNUMBER(Q35),Q35,IF(ISNUMBER(Q36),Q36," ")))</f>
        <v>178.71</v>
      </c>
      <c r="S35" s="169">
        <v>6</v>
      </c>
    </row>
    <row r="36" spans="1:19" ht="12.75">
      <c r="A36" s="109">
        <v>18</v>
      </c>
      <c r="B36" s="118" t="s">
        <v>91</v>
      </c>
      <c r="C36" s="119"/>
      <c r="D36" s="119"/>
      <c r="E36" s="119"/>
      <c r="F36" s="119"/>
      <c r="G36" s="112">
        <f>IF(ISTEXT(B35),2," ")</f>
        <v>2</v>
      </c>
      <c r="H36" s="113"/>
      <c r="I36" s="113"/>
      <c r="J36" s="113"/>
      <c r="K36" s="113"/>
      <c r="L36" s="113"/>
      <c r="M36" s="113"/>
      <c r="N36" s="113"/>
      <c r="O36" s="114" t="str">
        <f>IF(AND(ISNUMBER(I36),ISNUMBER(L36)),(K36-H36)*60^2+(L36-I36)*60+(M36-J36)+(N36)/100," ")</f>
        <v> </v>
      </c>
      <c r="P36" s="115"/>
      <c r="Q36" s="116" t="str">
        <f t="shared" si="1"/>
        <v> </v>
      </c>
      <c r="R36" s="120">
        <f>R35</f>
        <v>178.71</v>
      </c>
      <c r="S36" s="170"/>
    </row>
    <row r="37" spans="1:19" ht="12.75">
      <c r="A37" s="122"/>
      <c r="B37" s="123"/>
      <c r="C37" s="124"/>
      <c r="D37" s="124"/>
      <c r="E37" s="124"/>
      <c r="F37" s="124"/>
      <c r="G37" s="125"/>
      <c r="H37" s="126"/>
      <c r="I37" s="126"/>
      <c r="J37" s="126"/>
      <c r="K37" s="126"/>
      <c r="L37" s="126"/>
      <c r="M37" s="126"/>
      <c r="N37" s="126"/>
      <c r="O37" s="127"/>
      <c r="P37" s="128"/>
      <c r="Q37" s="127"/>
      <c r="R37" s="129"/>
      <c r="S37" s="130"/>
    </row>
    <row r="38" spans="1:5" ht="13.5" thickBot="1">
      <c r="A38"/>
      <c r="B38" t="s">
        <v>59</v>
      </c>
      <c r="C38" s="65"/>
      <c r="D38" s="65"/>
      <c r="E38" s="65"/>
    </row>
    <row r="39" spans="1:19" ht="12.75" customHeight="1">
      <c r="A39" s="101"/>
      <c r="B39" s="189" t="s">
        <v>0</v>
      </c>
      <c r="C39" s="67"/>
      <c r="D39" s="68"/>
      <c r="E39" s="67"/>
      <c r="F39" s="67"/>
      <c r="G39" s="190" t="s">
        <v>76</v>
      </c>
      <c r="H39" s="191" t="s">
        <v>77</v>
      </c>
      <c r="I39" s="191"/>
      <c r="J39" s="191"/>
      <c r="K39" s="191" t="s">
        <v>78</v>
      </c>
      <c r="L39" s="191"/>
      <c r="M39" s="191"/>
      <c r="N39" s="191"/>
      <c r="O39" s="192" t="s">
        <v>79</v>
      </c>
      <c r="P39" s="189" t="s">
        <v>80</v>
      </c>
      <c r="Q39" s="189" t="s">
        <v>81</v>
      </c>
      <c r="R39" s="193" t="s">
        <v>82</v>
      </c>
      <c r="S39" s="203" t="s">
        <v>26</v>
      </c>
    </row>
    <row r="40" spans="1:19" ht="35.25">
      <c r="A40" s="131" t="s">
        <v>2</v>
      </c>
      <c r="B40" s="189"/>
      <c r="C40" s="71" t="s">
        <v>7</v>
      </c>
      <c r="D40" s="72" t="s">
        <v>8</v>
      </c>
      <c r="E40" s="71" t="s">
        <v>9</v>
      </c>
      <c r="F40" s="73" t="s">
        <v>10</v>
      </c>
      <c r="G40" s="190"/>
      <c r="H40" s="74" t="s">
        <v>83</v>
      </c>
      <c r="I40" s="75" t="s">
        <v>84</v>
      </c>
      <c r="J40" s="69" t="s">
        <v>85</v>
      </c>
      <c r="K40" s="74" t="s">
        <v>83</v>
      </c>
      <c r="L40" s="75" t="s">
        <v>84</v>
      </c>
      <c r="M40" s="75" t="s">
        <v>85</v>
      </c>
      <c r="N40" s="69" t="s">
        <v>86</v>
      </c>
      <c r="O40" s="192"/>
      <c r="P40" s="189"/>
      <c r="Q40" s="207"/>
      <c r="R40" s="208"/>
      <c r="S40" s="204" t="s">
        <v>26</v>
      </c>
    </row>
    <row r="41" spans="1:19" ht="12.75">
      <c r="A41" s="132">
        <v>20</v>
      </c>
      <c r="B41" s="77" t="s">
        <v>37</v>
      </c>
      <c r="C41" s="78" t="s">
        <v>11</v>
      </c>
      <c r="D41" s="78">
        <v>1986</v>
      </c>
      <c r="E41" s="78" t="s">
        <v>30</v>
      </c>
      <c r="F41" s="78" t="s">
        <v>12</v>
      </c>
      <c r="G41" s="79">
        <v>1</v>
      </c>
      <c r="H41" s="80"/>
      <c r="I41" s="80"/>
      <c r="J41" s="80"/>
      <c r="K41" s="80"/>
      <c r="L41" s="80"/>
      <c r="M41" s="80"/>
      <c r="N41" s="80"/>
      <c r="O41" s="81">
        <v>130.01</v>
      </c>
      <c r="P41" s="133"/>
      <c r="Q41" s="134">
        <f aca="true" t="shared" si="2" ref="Q41:Q80">IF(ISNUMBER(O41),O41+P41," ")</f>
        <v>130.01</v>
      </c>
      <c r="R41" s="135">
        <f>IF(AND(ISNUMBER(Q41),ISNUMBER(Q42)),MIN(Q41:Q42),IF(ISNUMBER(Q41),Q41,IF(ISNUMBER(Q42),Q42," ")))</f>
        <v>130.01</v>
      </c>
      <c r="S41" s="93">
        <v>1</v>
      </c>
    </row>
    <row r="42" spans="1:19" ht="12.75">
      <c r="A42" s="132">
        <v>16</v>
      </c>
      <c r="B42" s="141" t="s">
        <v>37</v>
      </c>
      <c r="C42" s="142"/>
      <c r="D42" s="142"/>
      <c r="E42" s="142"/>
      <c r="F42" s="142"/>
      <c r="G42" s="79">
        <v>2</v>
      </c>
      <c r="H42" s="80"/>
      <c r="I42" s="80"/>
      <c r="J42" s="80"/>
      <c r="K42" s="80"/>
      <c r="L42" s="80"/>
      <c r="M42" s="80"/>
      <c r="N42" s="80"/>
      <c r="O42" s="81" t="str">
        <f>IF(AND(ISNUMBER(I42),ISNUMBER(L42)),(K42-H42)*60^2+(L42-I42)*60+(M42-J42)+(N42)/100," ")</f>
        <v> </v>
      </c>
      <c r="P42" s="134"/>
      <c r="Q42" s="134" t="str">
        <f t="shared" si="2"/>
        <v> </v>
      </c>
      <c r="R42" s="136">
        <f>R41</f>
        <v>130.01</v>
      </c>
      <c r="S42" s="95"/>
    </row>
    <row r="43" spans="1:19" ht="12.75">
      <c r="A43" s="132">
        <v>19</v>
      </c>
      <c r="B43" s="77" t="s">
        <v>38</v>
      </c>
      <c r="C43" s="78" t="s">
        <v>11</v>
      </c>
      <c r="D43" s="78">
        <v>1987</v>
      </c>
      <c r="E43" s="78" t="s">
        <v>5</v>
      </c>
      <c r="F43" s="78" t="s">
        <v>12</v>
      </c>
      <c r="G43" s="79">
        <v>1</v>
      </c>
      <c r="H43" s="80"/>
      <c r="I43" s="80"/>
      <c r="J43" s="80"/>
      <c r="K43" s="80"/>
      <c r="L43" s="80"/>
      <c r="M43" s="80"/>
      <c r="N43" s="80"/>
      <c r="O43" s="81">
        <v>132.57</v>
      </c>
      <c r="P43" s="133"/>
      <c r="Q43" s="134">
        <f t="shared" si="2"/>
        <v>132.57</v>
      </c>
      <c r="R43" s="135">
        <f>IF(AND(ISNUMBER(Q43),ISNUMBER(Q44)),MIN(Q43:Q44),IF(ISNUMBER(Q43),Q43,IF(ISNUMBER(Q44),Q44," ")))</f>
        <v>132.57</v>
      </c>
      <c r="S43" s="93">
        <v>2</v>
      </c>
    </row>
    <row r="44" spans="1:19" ht="12.75">
      <c r="A44" s="132">
        <v>188</v>
      </c>
      <c r="B44" s="86" t="str">
        <f>B43</f>
        <v>Головинский Дмитрий</v>
      </c>
      <c r="C44" s="87"/>
      <c r="D44" s="87"/>
      <c r="E44" s="87"/>
      <c r="F44" s="87"/>
      <c r="G44" s="79">
        <v>2</v>
      </c>
      <c r="H44" s="80"/>
      <c r="I44" s="80"/>
      <c r="J44" s="80"/>
      <c r="K44" s="80"/>
      <c r="L44" s="80"/>
      <c r="M44" s="80"/>
      <c r="N44" s="80"/>
      <c r="O44" s="81" t="str">
        <f>IF(AND(ISNUMBER(I44),ISNUMBER(L44)),(K44-H44)*60^2+(L44-I44)*60+(M44-J44)+(N44)/100," ")</f>
        <v> </v>
      </c>
      <c r="P44" s="134"/>
      <c r="Q44" s="134" t="str">
        <f t="shared" si="2"/>
        <v> </v>
      </c>
      <c r="R44" s="136">
        <f>R43</f>
        <v>132.57</v>
      </c>
      <c r="S44" s="95"/>
    </row>
    <row r="45" spans="1:19" ht="12.75">
      <c r="A45" s="132">
        <v>17</v>
      </c>
      <c r="B45" s="77" t="s">
        <v>39</v>
      </c>
      <c r="C45" s="78" t="s">
        <v>11</v>
      </c>
      <c r="D45" s="78">
        <v>1993</v>
      </c>
      <c r="E45" s="78" t="s">
        <v>5</v>
      </c>
      <c r="F45" s="78" t="s">
        <v>28</v>
      </c>
      <c r="G45" s="79">
        <v>1</v>
      </c>
      <c r="H45" s="80"/>
      <c r="I45" s="80"/>
      <c r="J45" s="80"/>
      <c r="K45" s="80"/>
      <c r="L45" s="80"/>
      <c r="M45" s="80"/>
      <c r="N45" s="80"/>
      <c r="O45" s="81">
        <v>137.58</v>
      </c>
      <c r="P45" s="133"/>
      <c r="Q45" s="134">
        <f t="shared" si="2"/>
        <v>137.58</v>
      </c>
      <c r="R45" s="135">
        <f>IF(AND(ISNUMBER(Q45),ISNUMBER(Q46)),MIN(Q45:Q46),IF(ISNUMBER(Q45),Q45,IF(ISNUMBER(Q46),Q46," ")))</f>
        <v>137.58</v>
      </c>
      <c r="S45" s="93">
        <v>3</v>
      </c>
    </row>
    <row r="46" spans="1:19" ht="12.75">
      <c r="A46" s="132">
        <v>20</v>
      </c>
      <c r="B46" s="86" t="s">
        <v>39</v>
      </c>
      <c r="C46" s="87"/>
      <c r="D46" s="87"/>
      <c r="E46" s="87"/>
      <c r="F46" s="87"/>
      <c r="G46" s="79">
        <v>2</v>
      </c>
      <c r="H46" s="80"/>
      <c r="I46" s="80"/>
      <c r="J46" s="80"/>
      <c r="K46" s="80"/>
      <c r="L46" s="80"/>
      <c r="M46" s="80"/>
      <c r="N46" s="80"/>
      <c r="O46" s="81" t="str">
        <f>IF(AND(ISNUMBER(I46),ISNUMBER(L46)),(K46-H46)*60^2+(L46-I46)*60+(M46-J46)+(N46)/100," ")</f>
        <v> </v>
      </c>
      <c r="P46" s="133"/>
      <c r="Q46" s="134" t="str">
        <f t="shared" si="2"/>
        <v> </v>
      </c>
      <c r="R46" s="136">
        <f>R45</f>
        <v>137.58</v>
      </c>
      <c r="S46" s="95"/>
    </row>
    <row r="47" spans="1:19" ht="12.75">
      <c r="A47" s="109">
        <v>1</v>
      </c>
      <c r="B47" s="77" t="s">
        <v>92</v>
      </c>
      <c r="C47" s="78" t="s">
        <v>11</v>
      </c>
      <c r="D47" s="78">
        <v>1986</v>
      </c>
      <c r="E47" s="78" t="s">
        <v>5</v>
      </c>
      <c r="F47" s="78" t="s">
        <v>28</v>
      </c>
      <c r="G47" s="79">
        <f>IF(ISTEXT(B47),1," ")</f>
        <v>1</v>
      </c>
      <c r="H47" s="80"/>
      <c r="I47" s="80"/>
      <c r="J47" s="80"/>
      <c r="K47" s="80"/>
      <c r="L47" s="80"/>
      <c r="M47" s="80"/>
      <c r="N47" s="80"/>
      <c r="O47" s="81">
        <v>137.89</v>
      </c>
      <c r="P47" s="133"/>
      <c r="Q47" s="134">
        <f t="shared" si="2"/>
        <v>137.89</v>
      </c>
      <c r="R47" s="135">
        <f>IF(AND(ISNUMBER(Q47),ISNUMBER(Q48)),MIN(Q47:Q48),IF(ISNUMBER(Q47),Q47,IF(ISNUMBER(Q48),Q48," ")))</f>
        <v>137.89</v>
      </c>
      <c r="S47" s="93">
        <v>4</v>
      </c>
    </row>
    <row r="48" spans="1:19" ht="12.75">
      <c r="A48" s="132">
        <v>60</v>
      </c>
      <c r="B48" s="86" t="s">
        <v>92</v>
      </c>
      <c r="C48" s="87"/>
      <c r="D48" s="87"/>
      <c r="E48" s="87"/>
      <c r="F48" s="87"/>
      <c r="G48" s="79">
        <f>IF(ISTEXT(B47),2," ")</f>
        <v>2</v>
      </c>
      <c r="H48" s="80"/>
      <c r="I48" s="80"/>
      <c r="J48" s="80"/>
      <c r="K48" s="80"/>
      <c r="L48" s="80"/>
      <c r="M48" s="80"/>
      <c r="N48" s="80"/>
      <c r="O48" s="81" t="str">
        <f>IF(AND(ISNUMBER(I48),ISNUMBER(L48)),(K48-H48)*60^2+(L48-I48)*60+(M48-J48)+(N48)/100," ")</f>
        <v> </v>
      </c>
      <c r="P48" s="133"/>
      <c r="Q48" s="134" t="str">
        <f t="shared" si="2"/>
        <v> </v>
      </c>
      <c r="R48" s="136">
        <f>R47</f>
        <v>137.89</v>
      </c>
      <c r="S48" s="95"/>
    </row>
    <row r="49" spans="1:19" ht="12.75">
      <c r="A49" s="132">
        <v>6</v>
      </c>
      <c r="B49" s="77" t="s">
        <v>40</v>
      </c>
      <c r="C49" s="78">
        <v>1</v>
      </c>
      <c r="D49" s="78">
        <v>1974</v>
      </c>
      <c r="E49" s="78" t="s">
        <v>3</v>
      </c>
      <c r="F49" s="78" t="s">
        <v>18</v>
      </c>
      <c r="G49" s="79">
        <v>1</v>
      </c>
      <c r="H49" s="138"/>
      <c r="I49" s="138"/>
      <c r="J49" s="138"/>
      <c r="K49" s="138"/>
      <c r="L49" s="138"/>
      <c r="M49" s="138"/>
      <c r="N49" s="138"/>
      <c r="O49" s="81">
        <v>138.7</v>
      </c>
      <c r="P49" s="139"/>
      <c r="Q49" s="134">
        <f t="shared" si="2"/>
        <v>138.7</v>
      </c>
      <c r="R49" s="135">
        <f>IF(AND(ISNUMBER(Q49),ISNUMBER(Q50)),MIN(Q49:Q50),IF(ISNUMBER(Q49),Q49,IF(ISNUMBER(Q50),Q50," ")))</f>
        <v>138.7</v>
      </c>
      <c r="S49" s="93">
        <v>5</v>
      </c>
    </row>
    <row r="50" spans="1:19" ht="12.75">
      <c r="A50" s="132">
        <v>174</v>
      </c>
      <c r="B50" s="86" t="s">
        <v>40</v>
      </c>
      <c r="C50" s="87"/>
      <c r="D50" s="87"/>
      <c r="E50" s="87"/>
      <c r="F50" s="87"/>
      <c r="G50" s="79">
        <v>2</v>
      </c>
      <c r="H50" s="80"/>
      <c r="I50" s="80"/>
      <c r="J50" s="80"/>
      <c r="K50" s="80"/>
      <c r="L50" s="80"/>
      <c r="M50" s="80"/>
      <c r="N50" s="80"/>
      <c r="O50" s="81" t="str">
        <f>IF(AND(ISNUMBER(I50),ISNUMBER(L50)),(K50-H50)*60^2+(L50-I50)*60+(M50-J50)+(N50)/100," ")</f>
        <v> </v>
      </c>
      <c r="P50" s="133"/>
      <c r="Q50" s="134" t="str">
        <f t="shared" si="2"/>
        <v> </v>
      </c>
      <c r="R50" s="137">
        <f>R49</f>
        <v>138.7</v>
      </c>
      <c r="S50" s="95"/>
    </row>
    <row r="51" spans="1:19" ht="12.75">
      <c r="A51" s="132">
        <v>12</v>
      </c>
      <c r="B51" s="77" t="s">
        <v>41</v>
      </c>
      <c r="C51" s="78">
        <v>1</v>
      </c>
      <c r="D51" s="78">
        <v>1993</v>
      </c>
      <c r="E51" s="78" t="s">
        <v>5</v>
      </c>
      <c r="F51" s="78" t="s">
        <v>28</v>
      </c>
      <c r="G51" s="79">
        <v>1</v>
      </c>
      <c r="H51" s="80"/>
      <c r="I51" s="80"/>
      <c r="J51" s="80"/>
      <c r="K51" s="80"/>
      <c r="L51" s="80"/>
      <c r="M51" s="80"/>
      <c r="N51" s="80"/>
      <c r="O51" s="81">
        <v>138.86</v>
      </c>
      <c r="P51" s="133"/>
      <c r="Q51" s="134">
        <f t="shared" si="2"/>
        <v>138.86</v>
      </c>
      <c r="R51" s="135">
        <f>IF(AND(ISNUMBER(Q51),ISNUMBER(Q52)),MIN(Q51:Q52),IF(ISNUMBER(Q51),Q51,IF(ISNUMBER(Q52),Q52," ")))</f>
        <v>138.86</v>
      </c>
      <c r="S51" s="93">
        <v>6</v>
      </c>
    </row>
    <row r="52" spans="1:19" ht="12.75">
      <c r="A52" s="132">
        <v>146</v>
      </c>
      <c r="B52" s="86" t="s">
        <v>41</v>
      </c>
      <c r="C52" s="87"/>
      <c r="D52" s="87"/>
      <c r="E52" s="87"/>
      <c r="F52" s="87"/>
      <c r="G52" s="79">
        <v>2</v>
      </c>
      <c r="H52" s="80"/>
      <c r="I52" s="80"/>
      <c r="J52" s="80"/>
      <c r="K52" s="80"/>
      <c r="L52" s="80"/>
      <c r="M52" s="80"/>
      <c r="N52" s="80"/>
      <c r="O52" s="81" t="str">
        <f>IF(AND(ISNUMBER(I52),ISNUMBER(L52)),(K52-H52)*60^2+(L52-I52)*60+(M52-J52)+(N52)/100," ")</f>
        <v> </v>
      </c>
      <c r="P52" s="133"/>
      <c r="Q52" s="134" t="str">
        <f t="shared" si="2"/>
        <v> </v>
      </c>
      <c r="R52" s="137">
        <f>R51</f>
        <v>138.86</v>
      </c>
      <c r="S52" s="95"/>
    </row>
    <row r="53" spans="1:19" ht="12.75">
      <c r="A53" s="132">
        <v>15</v>
      </c>
      <c r="B53" s="77" t="s">
        <v>42</v>
      </c>
      <c r="C53" s="78" t="s">
        <v>13</v>
      </c>
      <c r="D53" s="78">
        <v>1994</v>
      </c>
      <c r="E53" s="78" t="s">
        <v>5</v>
      </c>
      <c r="F53" s="78" t="s">
        <v>28</v>
      </c>
      <c r="G53" s="79">
        <f>IF(ISTEXT(B53),1," ")</f>
        <v>1</v>
      </c>
      <c r="H53" s="80"/>
      <c r="I53" s="80"/>
      <c r="J53" s="80"/>
      <c r="K53" s="80"/>
      <c r="L53" s="80"/>
      <c r="M53" s="80"/>
      <c r="N53" s="80"/>
      <c r="O53" s="81">
        <v>139.7</v>
      </c>
      <c r="P53" s="133"/>
      <c r="Q53" s="134">
        <f t="shared" si="2"/>
        <v>139.7</v>
      </c>
      <c r="R53" s="140">
        <f>IF(AND(ISNUMBER(Q53),ISNUMBER(Q54)),MIN(Q53:Q54),IF(ISNUMBER(Q53),Q53,IF(ISNUMBER(Q54),Q54," ")))</f>
        <v>139.7</v>
      </c>
      <c r="S53" s="93">
        <v>7</v>
      </c>
    </row>
    <row r="54" spans="1:19" ht="12.75">
      <c r="A54" s="132">
        <v>196</v>
      </c>
      <c r="B54" s="86" t="str">
        <f>B53</f>
        <v>Павлюченко Дмитрий</v>
      </c>
      <c r="C54" s="87"/>
      <c r="D54" s="87"/>
      <c r="E54" s="87"/>
      <c r="F54" s="87"/>
      <c r="G54" s="79">
        <f>IF(ISTEXT(B53),2," ")</f>
        <v>2</v>
      </c>
      <c r="H54" s="80"/>
      <c r="I54" s="80"/>
      <c r="J54" s="80"/>
      <c r="K54" s="80"/>
      <c r="L54" s="80"/>
      <c r="M54" s="80"/>
      <c r="N54" s="80"/>
      <c r="O54" s="81" t="str">
        <f>IF(AND(ISNUMBER(I54),ISNUMBER(L54)),(K54-H54)*60^2+(L54-I54)*60+(M54-J54)+(N54)/100," ")</f>
        <v> </v>
      </c>
      <c r="P54" s="133"/>
      <c r="Q54" s="134" t="str">
        <f t="shared" si="2"/>
        <v> </v>
      </c>
      <c r="R54" s="137">
        <f>R53</f>
        <v>139.7</v>
      </c>
      <c r="S54" s="95"/>
    </row>
    <row r="55" spans="1:19" ht="12.75">
      <c r="A55" s="132">
        <v>7</v>
      </c>
      <c r="B55" s="77" t="s">
        <v>43</v>
      </c>
      <c r="C55" s="78">
        <v>1</v>
      </c>
      <c r="D55" s="78">
        <v>1978</v>
      </c>
      <c r="E55" s="78" t="s">
        <v>3</v>
      </c>
      <c r="F55" s="78" t="s">
        <v>20</v>
      </c>
      <c r="G55" s="79">
        <v>1</v>
      </c>
      <c r="H55" s="80"/>
      <c r="I55" s="80"/>
      <c r="J55" s="80"/>
      <c r="K55" s="80"/>
      <c r="L55" s="80"/>
      <c r="M55" s="80"/>
      <c r="N55" s="80"/>
      <c r="O55" s="81">
        <v>140.82</v>
      </c>
      <c r="P55" s="133"/>
      <c r="Q55" s="134">
        <f t="shared" si="2"/>
        <v>140.82</v>
      </c>
      <c r="R55" s="135">
        <f>IF(AND(ISNUMBER(Q55),ISNUMBER(Q56)),MIN(Q55:Q56),IF(ISNUMBER(Q55),Q55,IF(ISNUMBER(Q56),Q56," ")))</f>
        <v>140.82</v>
      </c>
      <c r="S55" s="93">
        <v>8</v>
      </c>
    </row>
    <row r="56" spans="1:19" ht="12.75">
      <c r="A56" s="132">
        <v>61</v>
      </c>
      <c r="B56" s="86" t="str">
        <f>B55</f>
        <v>Подобряев Алексей</v>
      </c>
      <c r="C56" s="87"/>
      <c r="D56" s="87"/>
      <c r="E56" s="87"/>
      <c r="F56" s="87"/>
      <c r="G56" s="79">
        <v>2</v>
      </c>
      <c r="H56" s="80"/>
      <c r="I56" s="80"/>
      <c r="J56" s="80"/>
      <c r="K56" s="138"/>
      <c r="L56" s="138"/>
      <c r="M56" s="138"/>
      <c r="N56" s="80"/>
      <c r="O56" s="81" t="str">
        <f>IF(AND(ISNUMBER(I56),ISNUMBER(L56)),(K56-H56)*60^2+(L56-I56)*60+(M56-J56)+(N56)/100," ")</f>
        <v> </v>
      </c>
      <c r="P56" s="133"/>
      <c r="Q56" s="134" t="str">
        <f t="shared" si="2"/>
        <v> </v>
      </c>
      <c r="R56" s="137">
        <f>R55</f>
        <v>140.82</v>
      </c>
      <c r="S56" s="95"/>
    </row>
    <row r="57" spans="1:19" ht="12.75">
      <c r="A57" s="132">
        <v>10</v>
      </c>
      <c r="B57" s="77" t="s">
        <v>44</v>
      </c>
      <c r="C57" s="78">
        <v>1</v>
      </c>
      <c r="D57" s="78">
        <v>1995</v>
      </c>
      <c r="E57" s="78" t="s">
        <v>5</v>
      </c>
      <c r="F57" s="78" t="s">
        <v>28</v>
      </c>
      <c r="G57" s="79">
        <f>IF(ISTEXT(B57),1," ")</f>
        <v>1</v>
      </c>
      <c r="H57" s="80"/>
      <c r="I57" s="80"/>
      <c r="J57" s="80"/>
      <c r="K57" s="80"/>
      <c r="L57" s="80"/>
      <c r="M57" s="80"/>
      <c r="N57" s="80"/>
      <c r="O57" s="81">
        <v>141.2</v>
      </c>
      <c r="P57" s="133"/>
      <c r="Q57" s="134">
        <f t="shared" si="2"/>
        <v>141.2</v>
      </c>
      <c r="R57" s="135">
        <f>IF(AND(ISNUMBER(Q57),ISNUMBER(Q58)),MIN(Q57:Q58),IF(ISNUMBER(Q57),Q57,IF(ISNUMBER(Q58),Q58," ")))</f>
        <v>141.2</v>
      </c>
      <c r="S57" s="93">
        <v>9</v>
      </c>
    </row>
    <row r="58" spans="1:19" ht="12.75">
      <c r="A58" s="132">
        <v>175</v>
      </c>
      <c r="B58" s="86" t="s">
        <v>44</v>
      </c>
      <c r="C58" s="87"/>
      <c r="D58" s="87"/>
      <c r="E58" s="87"/>
      <c r="F58" s="87"/>
      <c r="G58" s="79">
        <f>IF(ISTEXT(B57),2," ")</f>
        <v>2</v>
      </c>
      <c r="H58" s="80"/>
      <c r="I58" s="80"/>
      <c r="J58" s="80"/>
      <c r="K58" s="80"/>
      <c r="L58" s="80"/>
      <c r="M58" s="80"/>
      <c r="N58" s="80"/>
      <c r="O58" s="81" t="str">
        <f>IF(AND(ISNUMBER(I58),ISNUMBER(L58)),(K58-H58)*60^2+(L58-I58)*60+(M58-J58)+(N58)/100," ")</f>
        <v> </v>
      </c>
      <c r="P58" s="133"/>
      <c r="Q58" s="134" t="str">
        <f t="shared" si="2"/>
        <v> </v>
      </c>
      <c r="R58" s="137">
        <f>R57</f>
        <v>141.2</v>
      </c>
      <c r="S58" s="95"/>
    </row>
    <row r="59" spans="1:19" ht="12.75">
      <c r="A59" s="132">
        <v>18</v>
      </c>
      <c r="B59" s="77" t="s">
        <v>45</v>
      </c>
      <c r="C59" s="78" t="s">
        <v>13</v>
      </c>
      <c r="D59" s="78">
        <v>1992</v>
      </c>
      <c r="E59" s="78" t="s">
        <v>5</v>
      </c>
      <c r="F59" s="78" t="s">
        <v>28</v>
      </c>
      <c r="G59" s="79">
        <v>1</v>
      </c>
      <c r="H59" s="80"/>
      <c r="I59" s="80"/>
      <c r="J59" s="80"/>
      <c r="K59" s="80"/>
      <c r="L59" s="80"/>
      <c r="M59" s="80"/>
      <c r="N59" s="80"/>
      <c r="O59" s="81">
        <v>141.22</v>
      </c>
      <c r="P59" s="133"/>
      <c r="Q59" s="134">
        <f t="shared" si="2"/>
        <v>141.22</v>
      </c>
      <c r="R59" s="140">
        <f>IF(AND(ISNUMBER(Q59),ISNUMBER(Q60)),MIN(Q59:Q60),IF(ISNUMBER(Q59),Q59,IF(ISNUMBER(Q60),Q60," ")))</f>
        <v>141.22</v>
      </c>
      <c r="S59" s="93">
        <v>10</v>
      </c>
    </row>
    <row r="60" spans="1:19" ht="12.75">
      <c r="A60" s="132">
        <v>37</v>
      </c>
      <c r="B60" s="141" t="s">
        <v>45</v>
      </c>
      <c r="C60" s="142"/>
      <c r="D60" s="142"/>
      <c r="E60" s="142"/>
      <c r="F60" s="142"/>
      <c r="G60" s="79">
        <v>2</v>
      </c>
      <c r="H60" s="80"/>
      <c r="I60" s="80"/>
      <c r="J60" s="80"/>
      <c r="K60" s="80"/>
      <c r="L60" s="80"/>
      <c r="M60" s="80"/>
      <c r="N60" s="80"/>
      <c r="O60" s="81" t="str">
        <f>IF(AND(ISNUMBER(I60),ISNUMBER(L60)),(K60-H60)*60^2+(L60-I60)*60+(M60-J60)+(N60)/100," ")</f>
        <v> </v>
      </c>
      <c r="P60" s="133"/>
      <c r="Q60" s="134" t="str">
        <f t="shared" si="2"/>
        <v> </v>
      </c>
      <c r="R60" s="136">
        <f>R59</f>
        <v>141.22</v>
      </c>
      <c r="S60" s="95"/>
    </row>
    <row r="61" spans="1:19" ht="12.75">
      <c r="A61" s="132">
        <v>16</v>
      </c>
      <c r="B61" s="77" t="s">
        <v>46</v>
      </c>
      <c r="C61" s="78" t="s">
        <v>11</v>
      </c>
      <c r="D61" s="78">
        <v>1962</v>
      </c>
      <c r="E61" s="78" t="s">
        <v>5</v>
      </c>
      <c r="F61" s="78" t="s">
        <v>33</v>
      </c>
      <c r="G61" s="79">
        <f>IF(ISTEXT(B61),1," ")</f>
        <v>1</v>
      </c>
      <c r="H61" s="80"/>
      <c r="I61" s="80"/>
      <c r="J61" s="80"/>
      <c r="K61" s="80"/>
      <c r="L61" s="80"/>
      <c r="M61" s="80"/>
      <c r="N61" s="80"/>
      <c r="O61" s="81">
        <v>141.39</v>
      </c>
      <c r="P61" s="133"/>
      <c r="Q61" s="134">
        <f t="shared" si="2"/>
        <v>141.39</v>
      </c>
      <c r="R61" s="135">
        <f>IF(AND(ISNUMBER(Q61),ISNUMBER(Q62)),MIN(Q61:Q62),IF(ISNUMBER(Q61),Q61,IF(ISNUMBER(Q62),Q62," ")))</f>
        <v>141.39</v>
      </c>
      <c r="S61" s="93">
        <v>11</v>
      </c>
    </row>
    <row r="62" spans="1:19" ht="12.75">
      <c r="A62" s="132">
        <v>13</v>
      </c>
      <c r="B62" s="86" t="str">
        <f>B61</f>
        <v>Головачев Александр</v>
      </c>
      <c r="C62" s="87"/>
      <c r="D62" s="87"/>
      <c r="E62" s="87"/>
      <c r="F62" s="87"/>
      <c r="G62" s="79">
        <f>IF(ISTEXT(B61),2," ")</f>
        <v>2</v>
      </c>
      <c r="H62" s="80"/>
      <c r="I62" s="80"/>
      <c r="J62" s="80"/>
      <c r="K62" s="80"/>
      <c r="L62" s="80"/>
      <c r="M62" s="80"/>
      <c r="N62" s="80"/>
      <c r="O62" s="81" t="str">
        <f>IF(AND(ISNUMBER(I62),ISNUMBER(L62)),(K62-H62)*60^2+(L62-I62)*60+(M62-J62)+(N62)/100," ")</f>
        <v> </v>
      </c>
      <c r="P62" s="133"/>
      <c r="Q62" s="134" t="str">
        <f t="shared" si="2"/>
        <v> </v>
      </c>
      <c r="R62" s="136">
        <f>R61</f>
        <v>141.39</v>
      </c>
      <c r="S62" s="95"/>
    </row>
    <row r="63" spans="1:19" ht="12.75">
      <c r="A63" s="132">
        <v>3</v>
      </c>
      <c r="B63" s="77" t="s">
        <v>47</v>
      </c>
      <c r="C63" s="78">
        <v>2</v>
      </c>
      <c r="D63" s="78">
        <v>1972</v>
      </c>
      <c r="E63" s="78" t="s">
        <v>3</v>
      </c>
      <c r="F63" s="78" t="s">
        <v>20</v>
      </c>
      <c r="G63" s="79">
        <f>IF(ISTEXT(B63),1," ")</f>
        <v>1</v>
      </c>
      <c r="H63" s="80"/>
      <c r="I63" s="80"/>
      <c r="J63" s="80"/>
      <c r="K63" s="80"/>
      <c r="L63" s="80"/>
      <c r="M63" s="80"/>
      <c r="N63" s="80"/>
      <c r="O63" s="81">
        <v>143.86</v>
      </c>
      <c r="P63" s="143"/>
      <c r="Q63" s="134">
        <f t="shared" si="2"/>
        <v>143.86</v>
      </c>
      <c r="R63" s="135">
        <f>IF(AND(ISNUMBER(Q63),ISNUMBER(Q64)),MIN(Q63:Q64),IF(ISNUMBER(Q63),Q63,IF(ISNUMBER(Q64),Q64," ")))</f>
        <v>143.86</v>
      </c>
      <c r="S63" s="93">
        <v>12</v>
      </c>
    </row>
    <row r="64" spans="1:19" ht="12.75">
      <c r="A64" s="132">
        <v>109</v>
      </c>
      <c r="B64" s="86" t="s">
        <v>47</v>
      </c>
      <c r="C64" s="87"/>
      <c r="D64" s="87"/>
      <c r="E64" s="87"/>
      <c r="F64" s="87"/>
      <c r="G64" s="79">
        <f>IF(ISTEXT(B63),2," ")</f>
        <v>2</v>
      </c>
      <c r="H64" s="80"/>
      <c r="I64" s="80"/>
      <c r="J64" s="80"/>
      <c r="K64" s="80"/>
      <c r="L64" s="80"/>
      <c r="M64" s="80"/>
      <c r="N64" s="80"/>
      <c r="O64" s="81" t="str">
        <f>IF(AND(ISNUMBER(I64),ISNUMBER(L64)),(K64-H64)*60^2+(L64-I64)*60+(M64-J64)+(N64)/100," ")</f>
        <v> </v>
      </c>
      <c r="P64" s="143"/>
      <c r="Q64" s="134" t="str">
        <f t="shared" si="2"/>
        <v> </v>
      </c>
      <c r="R64" s="136">
        <f>R63</f>
        <v>143.86</v>
      </c>
      <c r="S64" s="95"/>
    </row>
    <row r="65" spans="1:19" ht="12.75">
      <c r="A65" s="132">
        <v>4</v>
      </c>
      <c r="B65" s="90" t="s">
        <v>48</v>
      </c>
      <c r="C65" s="78">
        <v>1</v>
      </c>
      <c r="D65" s="78">
        <v>1959</v>
      </c>
      <c r="E65" s="78" t="s">
        <v>3</v>
      </c>
      <c r="F65" s="78" t="s">
        <v>20</v>
      </c>
      <c r="G65" s="79">
        <v>1</v>
      </c>
      <c r="H65" s="80"/>
      <c r="I65" s="80"/>
      <c r="J65" s="80"/>
      <c r="K65" s="80"/>
      <c r="L65" s="80"/>
      <c r="M65" s="80"/>
      <c r="N65" s="80"/>
      <c r="O65" s="81">
        <v>144.36</v>
      </c>
      <c r="P65" s="133"/>
      <c r="Q65" s="134">
        <f t="shared" si="2"/>
        <v>144.36</v>
      </c>
      <c r="R65" s="135">
        <f>IF(AND(ISNUMBER(Q65),ISNUMBER(Q66)),MIN(Q65:Q66),IF(ISNUMBER(Q65),Q65,IF(ISNUMBER(Q66),Q66," ")))</f>
        <v>144.36</v>
      </c>
      <c r="S65" s="93">
        <v>13</v>
      </c>
    </row>
    <row r="66" spans="1:19" ht="12.75">
      <c r="A66" s="132">
        <v>133</v>
      </c>
      <c r="B66" s="86" t="s">
        <v>48</v>
      </c>
      <c r="C66" s="87"/>
      <c r="D66" s="87"/>
      <c r="E66" s="87"/>
      <c r="F66" s="87"/>
      <c r="G66" s="79">
        <v>2</v>
      </c>
      <c r="H66" s="80"/>
      <c r="I66" s="80"/>
      <c r="J66" s="80"/>
      <c r="K66" s="80"/>
      <c r="L66" s="80"/>
      <c r="M66" s="80"/>
      <c r="N66" s="80"/>
      <c r="O66" s="81" t="str">
        <f>IF(AND(ISNUMBER(I66),ISNUMBER(L66)),(K66-H66)*60^2+(L66-I66)*60+(M66-J66)+(N66)/100," ")</f>
        <v> </v>
      </c>
      <c r="P66" s="133"/>
      <c r="Q66" s="134" t="str">
        <f t="shared" si="2"/>
        <v> </v>
      </c>
      <c r="R66" s="136">
        <f>R65</f>
        <v>144.36</v>
      </c>
      <c r="S66" s="95"/>
    </row>
    <row r="67" spans="1:19" ht="12.75">
      <c r="A67" s="132">
        <v>11</v>
      </c>
      <c r="B67" s="77" t="s">
        <v>49</v>
      </c>
      <c r="C67" s="78">
        <v>1</v>
      </c>
      <c r="D67" s="78">
        <v>1993</v>
      </c>
      <c r="E67" s="78" t="s">
        <v>5</v>
      </c>
      <c r="F67" s="78" t="s">
        <v>28</v>
      </c>
      <c r="G67" s="79">
        <v>1</v>
      </c>
      <c r="H67" s="80"/>
      <c r="I67" s="80"/>
      <c r="J67" s="80"/>
      <c r="K67" s="80"/>
      <c r="L67" s="80"/>
      <c r="M67" s="80"/>
      <c r="N67" s="80"/>
      <c r="O67" s="81">
        <v>144.8</v>
      </c>
      <c r="P67" s="133"/>
      <c r="Q67" s="134">
        <f t="shared" si="2"/>
        <v>144.8</v>
      </c>
      <c r="R67" s="135">
        <f>IF(AND(ISNUMBER(Q67),ISNUMBER(Q68)),MIN(Q67:Q68),IF(ISNUMBER(Q67),Q67,IF(ISNUMBER(Q68),Q68," ")))</f>
        <v>144.8</v>
      </c>
      <c r="S67" s="93">
        <v>14</v>
      </c>
    </row>
    <row r="68" spans="1:19" ht="12.75">
      <c r="A68" s="132">
        <v>122</v>
      </c>
      <c r="B68" s="86" t="s">
        <v>49</v>
      </c>
      <c r="C68" s="87"/>
      <c r="D68" s="87"/>
      <c r="E68" s="87"/>
      <c r="F68" s="87"/>
      <c r="G68" s="79">
        <v>2</v>
      </c>
      <c r="H68" s="80"/>
      <c r="I68" s="80"/>
      <c r="J68" s="80"/>
      <c r="K68" s="80"/>
      <c r="L68" s="80"/>
      <c r="M68" s="80"/>
      <c r="N68" s="80"/>
      <c r="O68" s="81" t="str">
        <f>IF(AND(ISNUMBER(I68),ISNUMBER(L68)),(K68-H68)*60^2+(L68-I68)*60+(M68-J68)+(N68)/100," ")</f>
        <v> </v>
      </c>
      <c r="P68" s="133"/>
      <c r="Q68" s="134" t="str">
        <f t="shared" si="2"/>
        <v> </v>
      </c>
      <c r="R68" s="136">
        <f>R67</f>
        <v>144.8</v>
      </c>
      <c r="S68" s="95"/>
    </row>
    <row r="69" spans="1:19" ht="12.75">
      <c r="A69" s="132">
        <v>9</v>
      </c>
      <c r="B69" s="77" t="s">
        <v>50</v>
      </c>
      <c r="C69" s="78"/>
      <c r="D69" s="78">
        <v>1984</v>
      </c>
      <c r="E69" s="78" t="s">
        <v>23</v>
      </c>
      <c r="F69" s="78" t="s">
        <v>93</v>
      </c>
      <c r="G69" s="79">
        <v>1</v>
      </c>
      <c r="H69" s="138"/>
      <c r="I69" s="138"/>
      <c r="J69" s="138"/>
      <c r="K69" s="138"/>
      <c r="L69" s="138"/>
      <c r="M69" s="138"/>
      <c r="N69" s="138"/>
      <c r="O69" s="81">
        <v>145.61</v>
      </c>
      <c r="P69" s="139"/>
      <c r="Q69" s="134">
        <f t="shared" si="2"/>
        <v>145.61</v>
      </c>
      <c r="R69" s="135">
        <f>IF(AND(ISNUMBER(Q69),ISNUMBER(Q70)),MIN(Q69:Q70),IF(ISNUMBER(Q69),Q69,IF(ISNUMBER(Q70),Q70," ")))</f>
        <v>145.61</v>
      </c>
      <c r="S69" s="93">
        <v>15</v>
      </c>
    </row>
    <row r="70" spans="1:19" ht="12.75">
      <c r="A70" s="132">
        <v>166</v>
      </c>
      <c r="B70" s="86" t="s">
        <v>50</v>
      </c>
      <c r="C70" s="87"/>
      <c r="D70" s="87"/>
      <c r="E70" s="87"/>
      <c r="F70" s="87"/>
      <c r="G70" s="79">
        <v>2</v>
      </c>
      <c r="H70" s="80"/>
      <c r="I70" s="80"/>
      <c r="J70" s="80"/>
      <c r="K70" s="80"/>
      <c r="L70" s="80"/>
      <c r="M70" s="80"/>
      <c r="N70" s="80"/>
      <c r="O70" s="81" t="str">
        <f>IF(AND(ISNUMBER(I70),ISNUMBER(L70)),(K70-H70)*60^2+(L70-I70)*60+(M70-J70)+(N70)/100," ")</f>
        <v> </v>
      </c>
      <c r="P70" s="133"/>
      <c r="Q70" s="134" t="str">
        <f t="shared" si="2"/>
        <v> </v>
      </c>
      <c r="R70" s="136">
        <f>R69</f>
        <v>145.61</v>
      </c>
      <c r="S70" s="95"/>
    </row>
    <row r="71" spans="1:19" ht="12.75">
      <c r="A71" s="132">
        <v>8</v>
      </c>
      <c r="B71" s="77" t="s">
        <v>51</v>
      </c>
      <c r="C71" s="78"/>
      <c r="D71" s="78">
        <v>1977</v>
      </c>
      <c r="E71" s="78" t="s">
        <v>23</v>
      </c>
      <c r="F71" s="78" t="s">
        <v>93</v>
      </c>
      <c r="G71" s="79">
        <v>1</v>
      </c>
      <c r="H71" s="138"/>
      <c r="I71" s="138"/>
      <c r="J71" s="138"/>
      <c r="K71" s="138"/>
      <c r="L71" s="138"/>
      <c r="M71" s="138"/>
      <c r="N71" s="138"/>
      <c r="O71" s="81">
        <v>147.36</v>
      </c>
      <c r="P71" s="139"/>
      <c r="Q71" s="134">
        <f t="shared" si="2"/>
        <v>147.36</v>
      </c>
      <c r="R71" s="135">
        <f>IF(AND(ISNUMBER(Q71),ISNUMBER(Q72)),MIN(Q71:Q72),IF(ISNUMBER(Q71),Q71,IF(ISNUMBER(Q72),Q72," ")))</f>
        <v>147.36</v>
      </c>
      <c r="S71" s="93">
        <v>16</v>
      </c>
    </row>
    <row r="72" spans="1:19" ht="12.75">
      <c r="A72" s="132">
        <v>56</v>
      </c>
      <c r="B72" s="86" t="s">
        <v>51</v>
      </c>
      <c r="C72" s="87"/>
      <c r="D72" s="87"/>
      <c r="E72" s="87"/>
      <c r="F72" s="87"/>
      <c r="G72" s="79">
        <v>2</v>
      </c>
      <c r="H72" s="80"/>
      <c r="I72" s="80"/>
      <c r="J72" s="80"/>
      <c r="K72" s="80"/>
      <c r="L72" s="80"/>
      <c r="M72" s="80"/>
      <c r="N72" s="80"/>
      <c r="O72" s="81" t="str">
        <f>IF(AND(ISNUMBER(I72),ISNUMBER(L72)),(K72-H72)*60^2+(L72-I72)*60+(M72-J72)+(N72)/100," ")</f>
        <v> </v>
      </c>
      <c r="P72" s="133"/>
      <c r="Q72" s="134" t="str">
        <f t="shared" si="2"/>
        <v> </v>
      </c>
      <c r="R72" s="136">
        <f>R71</f>
        <v>147.36</v>
      </c>
      <c r="S72" s="95"/>
    </row>
    <row r="73" spans="1:19" ht="12.75">
      <c r="A73" s="132">
        <v>5</v>
      </c>
      <c r="B73" s="77" t="s">
        <v>52</v>
      </c>
      <c r="C73" s="78" t="s">
        <v>13</v>
      </c>
      <c r="D73" s="78">
        <v>1969</v>
      </c>
      <c r="E73" s="78" t="s">
        <v>3</v>
      </c>
      <c r="F73" s="78" t="s">
        <v>20</v>
      </c>
      <c r="G73" s="79">
        <f>IF(ISTEXT(B73),1," ")</f>
        <v>1</v>
      </c>
      <c r="H73" s="80"/>
      <c r="I73" s="80"/>
      <c r="J73" s="80"/>
      <c r="K73" s="80"/>
      <c r="L73" s="80"/>
      <c r="M73" s="80"/>
      <c r="N73" s="80"/>
      <c r="O73" s="81">
        <v>147.45</v>
      </c>
      <c r="P73" s="133"/>
      <c r="Q73" s="134">
        <f t="shared" si="2"/>
        <v>147.45</v>
      </c>
      <c r="R73" s="135">
        <f>IF(AND(ISNUMBER(Q73),ISNUMBER(Q74)),MIN(Q73:Q74),IF(ISNUMBER(Q73),Q73,IF(ISNUMBER(Q74),Q74," ")))</f>
        <v>147.45</v>
      </c>
      <c r="S73" s="93">
        <v>17</v>
      </c>
    </row>
    <row r="74" spans="1:19" ht="12.75">
      <c r="A74" s="132">
        <v>115</v>
      </c>
      <c r="B74" s="86" t="str">
        <f>B73</f>
        <v>Кардашин Сергей</v>
      </c>
      <c r="C74" s="87"/>
      <c r="D74" s="87"/>
      <c r="E74" s="87"/>
      <c r="F74" s="87"/>
      <c r="G74" s="79">
        <f>IF(ISTEXT(B73),2," ")</f>
        <v>2</v>
      </c>
      <c r="H74" s="80"/>
      <c r="I74" s="80"/>
      <c r="J74" s="80"/>
      <c r="K74" s="80"/>
      <c r="L74" s="80"/>
      <c r="M74" s="80"/>
      <c r="N74" s="80"/>
      <c r="O74" s="81" t="str">
        <f>IF(AND(ISNUMBER(I74),ISNUMBER(L74)),(K74-H74)*60^2+(L74-I74)*60+(M74-J74)+(N74)/100," ")</f>
        <v> </v>
      </c>
      <c r="P74" s="133"/>
      <c r="Q74" s="134" t="str">
        <f t="shared" si="2"/>
        <v> </v>
      </c>
      <c r="R74" s="136">
        <f>R73</f>
        <v>147.45</v>
      </c>
      <c r="S74" s="95"/>
    </row>
    <row r="75" spans="1:19" ht="12.75">
      <c r="A75" s="132">
        <v>2</v>
      </c>
      <c r="B75" s="77" t="s">
        <v>53</v>
      </c>
      <c r="C75" s="78" t="s">
        <v>54</v>
      </c>
      <c r="D75" s="78">
        <v>1987</v>
      </c>
      <c r="E75" s="78" t="s">
        <v>3</v>
      </c>
      <c r="F75" s="78" t="s">
        <v>18</v>
      </c>
      <c r="G75" s="79">
        <f>IF(ISTEXT(B75),1," ")</f>
        <v>1</v>
      </c>
      <c r="H75" s="80"/>
      <c r="I75" s="80"/>
      <c r="J75" s="80"/>
      <c r="K75" s="80"/>
      <c r="L75" s="80"/>
      <c r="M75" s="80"/>
      <c r="N75" s="80"/>
      <c r="O75" s="81">
        <v>177.77</v>
      </c>
      <c r="P75" s="133"/>
      <c r="Q75" s="134">
        <f t="shared" si="2"/>
        <v>177.77</v>
      </c>
      <c r="R75" s="135">
        <f>IF(AND(ISNUMBER(Q75),ISNUMBER(Q76)),MIN(Q75:Q76),IF(ISNUMBER(Q75),Q75,IF(ISNUMBER(Q76),Q76," ")))</f>
        <v>177.77</v>
      </c>
      <c r="S75" s="93">
        <v>18</v>
      </c>
    </row>
    <row r="76" spans="1:19" ht="12.75">
      <c r="A76" s="132">
        <v>7</v>
      </c>
      <c r="B76" s="86" t="s">
        <v>53</v>
      </c>
      <c r="C76" s="87"/>
      <c r="D76" s="87"/>
      <c r="E76" s="87"/>
      <c r="F76" s="87"/>
      <c r="G76" s="79">
        <f>IF(ISTEXT(B75),2," ")</f>
        <v>2</v>
      </c>
      <c r="H76" s="80"/>
      <c r="I76" s="80"/>
      <c r="J76" s="80"/>
      <c r="K76" s="80"/>
      <c r="L76" s="80"/>
      <c r="M76" s="80"/>
      <c r="N76" s="80"/>
      <c r="O76" s="81" t="str">
        <f>IF(AND(ISNUMBER(I76),ISNUMBER(L76)),(K76-H76)*60^2+(L76-I76)*60+(M76-J76)+(N76)/100," ")</f>
        <v> </v>
      </c>
      <c r="P76" s="133"/>
      <c r="Q76" s="134" t="str">
        <f t="shared" si="2"/>
        <v> </v>
      </c>
      <c r="R76" s="136">
        <f>R75</f>
        <v>177.77</v>
      </c>
      <c r="S76" s="95"/>
    </row>
    <row r="77" spans="1:19" ht="12.75">
      <c r="A77" s="132">
        <v>13</v>
      </c>
      <c r="B77" s="77" t="s">
        <v>55</v>
      </c>
      <c r="C77" s="78" t="s">
        <v>11</v>
      </c>
      <c r="D77" s="78">
        <v>1982</v>
      </c>
      <c r="E77" s="78" t="s">
        <v>56</v>
      </c>
      <c r="F77" s="78" t="s">
        <v>57</v>
      </c>
      <c r="G77" s="79">
        <v>1</v>
      </c>
      <c r="H77" s="80"/>
      <c r="I77" s="80"/>
      <c r="J77" s="80"/>
      <c r="K77" s="80"/>
      <c r="L77" s="80"/>
      <c r="M77" s="80"/>
      <c r="N77" s="80"/>
      <c r="O77" s="81" t="s">
        <v>94</v>
      </c>
      <c r="P77" s="133"/>
      <c r="Q77" s="134" t="str">
        <f t="shared" si="2"/>
        <v> </v>
      </c>
      <c r="R77" s="135"/>
      <c r="S77" s="93"/>
    </row>
    <row r="78" spans="1:19" ht="12.75">
      <c r="A78" s="132">
        <v>68</v>
      </c>
      <c r="B78" s="86" t="s">
        <v>55</v>
      </c>
      <c r="C78" s="87"/>
      <c r="D78" s="87"/>
      <c r="E78" s="87"/>
      <c r="F78" s="144"/>
      <c r="G78" s="79">
        <v>2</v>
      </c>
      <c r="H78" s="80"/>
      <c r="I78" s="80"/>
      <c r="J78" s="80"/>
      <c r="K78" s="80"/>
      <c r="L78" s="80"/>
      <c r="M78" s="80"/>
      <c r="N78" s="80"/>
      <c r="O78" s="81" t="str">
        <f>IF(AND(ISNUMBER(I78),ISNUMBER(L78)),(K78-H78)*60^2+(L78-I78)*60+(M78-J78)+(N78)/100," ")</f>
        <v> </v>
      </c>
      <c r="P78" s="133"/>
      <c r="Q78" s="134" t="str">
        <f t="shared" si="2"/>
        <v> </v>
      </c>
      <c r="R78" s="137">
        <f>R77</f>
        <v>0</v>
      </c>
      <c r="S78" s="95"/>
    </row>
    <row r="79" spans="1:19" ht="12.75">
      <c r="A79" s="132">
        <v>14</v>
      </c>
      <c r="B79" s="90" t="s">
        <v>58</v>
      </c>
      <c r="C79" s="78">
        <v>1</v>
      </c>
      <c r="D79" s="78">
        <v>1968</v>
      </c>
      <c r="E79" s="78" t="s">
        <v>3</v>
      </c>
      <c r="F79" s="78" t="s">
        <v>18</v>
      </c>
      <c r="G79" s="79">
        <v>1</v>
      </c>
      <c r="H79" s="80"/>
      <c r="I79" s="80"/>
      <c r="J79" s="80"/>
      <c r="K79" s="80"/>
      <c r="L79" s="80"/>
      <c r="M79" s="80"/>
      <c r="N79" s="80"/>
      <c r="O79" s="81" t="s">
        <v>94</v>
      </c>
      <c r="P79" s="133"/>
      <c r="Q79" s="134" t="str">
        <f t="shared" si="2"/>
        <v> </v>
      </c>
      <c r="R79" s="135"/>
      <c r="S79" s="93"/>
    </row>
    <row r="80" spans="1:19" ht="12.75">
      <c r="A80" s="132">
        <v>136</v>
      </c>
      <c r="B80" s="86" t="str">
        <f>B79</f>
        <v>Ромашкин Дмитрий</v>
      </c>
      <c r="C80" s="87"/>
      <c r="D80" s="87"/>
      <c r="E80" s="87"/>
      <c r="F80" s="144"/>
      <c r="G80" s="79">
        <v>2</v>
      </c>
      <c r="H80" s="80"/>
      <c r="I80" s="80"/>
      <c r="J80" s="80"/>
      <c r="K80" s="80"/>
      <c r="L80" s="80"/>
      <c r="M80" s="80"/>
      <c r="N80" s="80"/>
      <c r="O80" s="81" t="str">
        <f>IF(AND(ISNUMBER(I80),ISNUMBER(L80)),(K80-H80)*60^2+(L80-I80)*60+(M80-J80)+(N80)/100," ")</f>
        <v> </v>
      </c>
      <c r="P80" s="133"/>
      <c r="Q80" s="134" t="str">
        <f t="shared" si="2"/>
        <v> </v>
      </c>
      <c r="R80" s="137">
        <f>R79</f>
        <v>0</v>
      </c>
      <c r="S80" s="95"/>
    </row>
    <row r="82" spans="1:5" ht="12.75">
      <c r="A82" s="100"/>
      <c r="B82" s="100" t="s">
        <v>14</v>
      </c>
      <c r="C82" s="100"/>
      <c r="D82" s="100" t="s">
        <v>17</v>
      </c>
      <c r="E82" s="100"/>
    </row>
    <row r="83" spans="1:5" ht="12.75">
      <c r="A83" s="100"/>
      <c r="B83" s="100"/>
      <c r="C83" s="100"/>
      <c r="D83" s="100"/>
      <c r="E83" s="100"/>
    </row>
    <row r="84" spans="1:5" ht="12.75">
      <c r="A84" s="100"/>
      <c r="B84" s="100" t="s">
        <v>15</v>
      </c>
      <c r="C84" s="100"/>
      <c r="D84" s="100" t="s">
        <v>67</v>
      </c>
      <c r="E84" s="100"/>
    </row>
  </sheetData>
  <mergeCells count="31">
    <mergeCell ref="A2:T2"/>
    <mergeCell ref="A3:T3"/>
    <mergeCell ref="A5:T5"/>
    <mergeCell ref="B9:D9"/>
    <mergeCell ref="B11:B12"/>
    <mergeCell ref="G11:G12"/>
    <mergeCell ref="H11:J11"/>
    <mergeCell ref="K11:N11"/>
    <mergeCell ref="O11:O12"/>
    <mergeCell ref="P11:P12"/>
    <mergeCell ref="Q11:Q12"/>
    <mergeCell ref="R11:R12"/>
    <mergeCell ref="S11:S12"/>
    <mergeCell ref="B23:B24"/>
    <mergeCell ref="G23:G24"/>
    <mergeCell ref="H23:J23"/>
    <mergeCell ref="K23:N23"/>
    <mergeCell ref="O23:O24"/>
    <mergeCell ref="P23:P24"/>
    <mergeCell ref="Q23:Q24"/>
    <mergeCell ref="R23:R24"/>
    <mergeCell ref="S23:S24"/>
    <mergeCell ref="B39:B40"/>
    <mergeCell ref="G39:G40"/>
    <mergeCell ref="H39:J39"/>
    <mergeCell ref="K39:N39"/>
    <mergeCell ref="S39:S40"/>
    <mergeCell ref="O39:O40"/>
    <mergeCell ref="P39:P40"/>
    <mergeCell ref="Q39:Q40"/>
    <mergeCell ref="R39:R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Kardashin Sergey</dc:creator>
  <cp:keywords/>
  <dc:description/>
  <cp:lastModifiedBy>Kardashin Sergey</cp:lastModifiedBy>
  <dcterms:created xsi:type="dcterms:W3CDTF">2011-09-20T06:41:04Z</dcterms:created>
  <dcterms:modified xsi:type="dcterms:W3CDTF">2011-09-20T06:48:55Z</dcterms:modified>
  <cp:category/>
  <cp:version/>
  <cp:contentType/>
  <cp:contentStatus/>
</cp:coreProperties>
</file>