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515" windowHeight="6150" tabRatio="601" activeTab="0"/>
  </bookViews>
  <sheets>
    <sheet name="КВАЛИФ" sheetId="1" r:id="rId1"/>
    <sheet name="Финал" sheetId="2" r:id="rId2"/>
  </sheets>
  <definedNames/>
  <calcPr fullCalcOnLoad="1"/>
</workbook>
</file>

<file path=xl/sharedStrings.xml><?xml version="1.0" encoding="utf-8"?>
<sst xmlns="http://schemas.openxmlformats.org/spreadsheetml/2006/main" count="688" uniqueCount="110">
  <si>
    <t>Категория С-1</t>
  </si>
  <si>
    <t>Ф.И.О.</t>
  </si>
  <si>
    <t xml:space="preserve">Год </t>
  </si>
  <si>
    <t xml:space="preserve">     Город</t>
  </si>
  <si>
    <t>Разр.</t>
  </si>
  <si>
    <t xml:space="preserve">  рожд.</t>
  </si>
  <si>
    <t>Головаченко Ден.</t>
  </si>
  <si>
    <t>Минск</t>
  </si>
  <si>
    <t>мс</t>
  </si>
  <si>
    <t>КДЮСШ</t>
  </si>
  <si>
    <t>Борисов</t>
  </si>
  <si>
    <t>Третьяк Виктор</t>
  </si>
  <si>
    <t>кмс</t>
  </si>
  <si>
    <t>Казак Александр</t>
  </si>
  <si>
    <t>Копач Юрий</t>
  </si>
  <si>
    <t>СДЮШОР</t>
  </si>
  <si>
    <t>Гуринович Сергей</t>
  </si>
  <si>
    <t>Жук Григорий</t>
  </si>
  <si>
    <t>№</t>
  </si>
  <si>
    <t>п/п</t>
  </si>
  <si>
    <t>б/р</t>
  </si>
  <si>
    <t>РЦОП</t>
  </si>
  <si>
    <t>Категория К-1М</t>
  </si>
  <si>
    <t>Головаченко Сер.</t>
  </si>
  <si>
    <t>Головинский Дм.</t>
  </si>
  <si>
    <t>Лютарович Дмитр.</t>
  </si>
  <si>
    <t>Казак Егор</t>
  </si>
  <si>
    <t>Лаврецкий Ал-др</t>
  </si>
  <si>
    <t>Казак Сергей</t>
  </si>
  <si>
    <t xml:space="preserve">          Сумма</t>
  </si>
  <si>
    <t>штраф</t>
  </si>
  <si>
    <t>время</t>
  </si>
  <si>
    <t>1-я попытка</t>
  </si>
  <si>
    <t>2-я попытка</t>
  </si>
  <si>
    <t>рез-т</t>
  </si>
  <si>
    <t>Колтович Андрей</t>
  </si>
  <si>
    <t>Главный судья</t>
  </si>
  <si>
    <t>Челядинский В.Н.</t>
  </si>
  <si>
    <t>Главный секретарь</t>
  </si>
  <si>
    <t>Третьяк Павел</t>
  </si>
  <si>
    <t>СДЮШОРв/в</t>
  </si>
  <si>
    <t>Минальд Павел</t>
  </si>
  <si>
    <t>Ельцов Геннадий</t>
  </si>
  <si>
    <t>Категория К-1Ж</t>
  </si>
  <si>
    <t>Исмаилова Севинч</t>
  </si>
  <si>
    <t>Чернухо Маша</t>
  </si>
  <si>
    <t>Категория С-2</t>
  </si>
  <si>
    <t>Категория 3*С1</t>
  </si>
  <si>
    <t>Шимченок Ал-др</t>
  </si>
  <si>
    <t>Челядинский Сер.</t>
  </si>
  <si>
    <t>лично</t>
  </si>
  <si>
    <t>Москва</t>
  </si>
  <si>
    <t>Три стихии</t>
  </si>
  <si>
    <t>Зданевич Игорь</t>
  </si>
  <si>
    <t>Орг-я</t>
  </si>
  <si>
    <t>г.Минск, слаломный канал</t>
  </si>
  <si>
    <t>Шилак Александр</t>
  </si>
  <si>
    <t>Довнар Руслан</t>
  </si>
  <si>
    <t>Павлюченко Дмитр.</t>
  </si>
  <si>
    <t>Нестерович Конст.</t>
  </si>
  <si>
    <t>Демьянович Дем.</t>
  </si>
  <si>
    <t>Фомичёв Юрий</t>
  </si>
  <si>
    <t>Жулидов Павел</t>
  </si>
  <si>
    <t>Могилёвский Фёдор</t>
  </si>
  <si>
    <t>Гротов Александр</t>
  </si>
  <si>
    <t>Лебедев Алексей</t>
  </si>
  <si>
    <t>Щеглов Сергей</t>
  </si>
  <si>
    <t>Пешкова Татьяна</t>
  </si>
  <si>
    <t>Тезикова Елена</t>
  </si>
  <si>
    <t>Трифонов Артем</t>
  </si>
  <si>
    <t>Трифонов Николай</t>
  </si>
  <si>
    <t>Калинин Александр</t>
  </si>
  <si>
    <t>Морозов Андрей</t>
  </si>
  <si>
    <t>НГКФКиС</t>
  </si>
  <si>
    <t>Немченко Андрей</t>
  </si>
  <si>
    <t>Богданов Андрей</t>
  </si>
  <si>
    <t xml:space="preserve">        Открытый Чемпионат г.Минска по гребному слалому на байдарках и каноэ</t>
  </si>
  <si>
    <t>УПРАВЛЕНИЕ ПО ФИЗИЧЕСКОЙ КУЛЬТУРЕ</t>
  </si>
  <si>
    <t>СПОРТУ И ТУРИЗМУ МИНГОРИСПОЛКОМА</t>
  </si>
  <si>
    <t>БЕЛОРУССКАЯ АССОЦИАЦИЯ КАНОЭ</t>
  </si>
  <si>
    <t>КВАЛИФИКАЦИЯ</t>
  </si>
  <si>
    <t>Глаз Дмитрий</t>
  </si>
  <si>
    <t>Короленок Сергей</t>
  </si>
  <si>
    <t>Максимов Антон</t>
  </si>
  <si>
    <t>Аквариум</t>
  </si>
  <si>
    <t>Подобряев Алексей</t>
  </si>
  <si>
    <t>Савинов Алексей</t>
  </si>
  <si>
    <t>Сычев Илья</t>
  </si>
  <si>
    <t>Кардашин Сергей</t>
  </si>
  <si>
    <t>Агевнин Константин</t>
  </si>
  <si>
    <t>Головачев Александ</t>
  </si>
  <si>
    <t>Аг Венгрова</t>
  </si>
  <si>
    <t>Ядловская Анна</t>
  </si>
  <si>
    <t>Сычева Мария</t>
  </si>
  <si>
    <t>Мараховская Анна</t>
  </si>
  <si>
    <t>Хижнякова Вера</t>
  </si>
  <si>
    <t>Соколинская Т.В.</t>
  </si>
  <si>
    <t>Н-полоцк</t>
  </si>
  <si>
    <t>Хижняков Алексей</t>
  </si>
  <si>
    <t>Головаченко Денис</t>
  </si>
  <si>
    <t>н/старт</t>
  </si>
  <si>
    <t>отстав-е</t>
  </si>
  <si>
    <t>Могилевский Фёдор</t>
  </si>
  <si>
    <t>Полуфинал-Финал</t>
  </si>
  <si>
    <t>Полуфинал</t>
  </si>
  <si>
    <t>Финал</t>
  </si>
  <si>
    <t>16в</t>
  </si>
  <si>
    <t>Отставание</t>
  </si>
  <si>
    <t>Финал - командная гонка 3К*1М</t>
  </si>
  <si>
    <t>н/финиш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</si>
</sst>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6"/>
      <name val="Arial"/>
      <family val="2"/>
    </font>
    <font>
      <sz val="14"/>
      <name val="Arial"/>
      <family val="2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2" fontId="0" fillId="0" borderId="6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0" fillId="0" borderId="6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5" xfId="0" applyNumberFormat="1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6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8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8" fillId="0" borderId="5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0" fontId="11" fillId="0" borderId="7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0" fillId="0" borderId="1" xfId="0" applyFont="1" applyBorder="1" applyAlignment="1">
      <alignment/>
    </xf>
    <xf numFmtId="0" fontId="8" fillId="0" borderId="7" xfId="0" applyFont="1" applyBorder="1" applyAlignment="1">
      <alignment/>
    </xf>
    <xf numFmtId="0" fontId="10" fillId="0" borderId="7" xfId="0" applyFont="1" applyBorder="1" applyAlignment="1">
      <alignment/>
    </xf>
    <xf numFmtId="0" fontId="11" fillId="0" borderId="1" xfId="0" applyFont="1" applyBorder="1" applyAlignment="1">
      <alignment/>
    </xf>
    <xf numFmtId="0" fontId="8" fillId="0" borderId="7" xfId="0" applyFont="1" applyFill="1" applyBorder="1" applyAlignment="1">
      <alignment/>
    </xf>
    <xf numFmtId="0" fontId="10" fillId="0" borderId="5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/>
    </xf>
    <xf numFmtId="0" fontId="8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workbookViewId="0" topLeftCell="A1">
      <selection activeCell="R5" sqref="R5"/>
    </sheetView>
  </sheetViews>
  <sheetFormatPr defaultColWidth="9.00390625" defaultRowHeight="12.75"/>
  <cols>
    <col min="2" max="2" width="19.875" style="0" customWidth="1"/>
    <col min="4" max="4" width="7.875" style="0" customWidth="1"/>
    <col min="6" max="6" width="12.125" style="0" customWidth="1"/>
    <col min="7" max="7" width="11.625" style="0" bestFit="1" customWidth="1"/>
  </cols>
  <sheetData>
    <row r="1" spans="4:9" ht="20.25">
      <c r="D1" s="91" t="s">
        <v>77</v>
      </c>
      <c r="E1" s="90"/>
      <c r="F1" s="90"/>
      <c r="G1" s="90"/>
      <c r="H1" s="90"/>
      <c r="I1" s="19"/>
    </row>
    <row r="2" spans="4:9" ht="20.25">
      <c r="D2" s="91" t="s">
        <v>78</v>
      </c>
      <c r="E2" s="90"/>
      <c r="F2" s="90"/>
      <c r="G2" s="90"/>
      <c r="H2" s="90"/>
      <c r="I2" s="19"/>
    </row>
    <row r="3" spans="4:9" ht="18.75">
      <c r="D3" s="91" t="s">
        <v>79</v>
      </c>
      <c r="E3" s="19"/>
      <c r="F3" s="19"/>
      <c r="G3" s="19"/>
      <c r="H3" s="19"/>
      <c r="I3" s="19"/>
    </row>
    <row r="5" spans="1:12" ht="18">
      <c r="A5" s="45" t="s">
        <v>76</v>
      </c>
      <c r="B5" s="45"/>
      <c r="C5" s="45"/>
      <c r="D5" s="45"/>
      <c r="E5" s="45"/>
      <c r="F5" s="45"/>
      <c r="G5" s="45"/>
      <c r="H5" s="45"/>
      <c r="I5" s="45"/>
      <c r="J5" s="20"/>
      <c r="K5" s="20"/>
      <c r="L5" s="20"/>
    </row>
    <row r="6" spans="1:12" ht="18">
      <c r="A6" s="45"/>
      <c r="B6" s="45"/>
      <c r="C6" s="45"/>
      <c r="D6" s="45"/>
      <c r="E6" s="45"/>
      <c r="F6" s="45"/>
      <c r="G6" s="45"/>
      <c r="H6" s="45"/>
      <c r="I6" s="45"/>
      <c r="J6" s="20"/>
      <c r="K6" s="20"/>
      <c r="L6" s="20"/>
    </row>
    <row r="7" ht="12.75">
      <c r="G7" t="s">
        <v>55</v>
      </c>
    </row>
    <row r="8" ht="12.75">
      <c r="G8" s="44">
        <v>38590</v>
      </c>
    </row>
    <row r="9" spans="2:6" ht="15.75">
      <c r="B9" s="47" t="s">
        <v>80</v>
      </c>
      <c r="D9" s="92"/>
      <c r="E9" s="93"/>
      <c r="F9" s="20"/>
    </row>
    <row r="11" spans="3:4" ht="12.75">
      <c r="C11" s="51" t="s">
        <v>22</v>
      </c>
      <c r="D11" s="20"/>
    </row>
    <row r="12" spans="1:13" ht="12.75">
      <c r="A12" s="1" t="s">
        <v>18</v>
      </c>
      <c r="B12" s="1" t="s">
        <v>1</v>
      </c>
      <c r="C12" s="1" t="s">
        <v>2</v>
      </c>
      <c r="D12" s="1" t="s">
        <v>4</v>
      </c>
      <c r="E12" s="38" t="s">
        <v>3</v>
      </c>
      <c r="F12" s="1" t="s">
        <v>54</v>
      </c>
      <c r="G12" s="3" t="s">
        <v>32</v>
      </c>
      <c r="H12" s="4"/>
      <c r="I12" s="3" t="s">
        <v>33</v>
      </c>
      <c r="J12" s="5"/>
      <c r="K12" s="6" t="s">
        <v>29</v>
      </c>
      <c r="L12" s="5"/>
      <c r="M12" s="7"/>
    </row>
    <row r="13" spans="1:13" ht="12.75">
      <c r="A13" s="8" t="s">
        <v>19</v>
      </c>
      <c r="B13" s="9"/>
      <c r="C13" s="8" t="s">
        <v>5</v>
      </c>
      <c r="D13" s="8"/>
      <c r="E13" s="8"/>
      <c r="F13" s="8"/>
      <c r="G13" s="10" t="s">
        <v>31</v>
      </c>
      <c r="H13" s="10" t="s">
        <v>30</v>
      </c>
      <c r="I13" s="10" t="s">
        <v>31</v>
      </c>
      <c r="J13" s="10" t="s">
        <v>30</v>
      </c>
      <c r="K13" s="11" t="s">
        <v>30</v>
      </c>
      <c r="L13" s="11" t="s">
        <v>34</v>
      </c>
      <c r="M13" s="13" t="s">
        <v>101</v>
      </c>
    </row>
    <row r="14" spans="1:17" ht="12.75">
      <c r="A14" s="12">
        <v>1</v>
      </c>
      <c r="B14" s="96" t="s">
        <v>24</v>
      </c>
      <c r="C14" s="97">
        <v>1987</v>
      </c>
      <c r="D14" s="97" t="s">
        <v>8</v>
      </c>
      <c r="E14" s="97" t="s">
        <v>7</v>
      </c>
      <c r="F14" s="97" t="s">
        <v>21</v>
      </c>
      <c r="G14" s="94">
        <v>126.92</v>
      </c>
      <c r="H14" s="12">
        <v>4</v>
      </c>
      <c r="I14" s="15">
        <v>128.26</v>
      </c>
      <c r="J14" s="12">
        <v>0</v>
      </c>
      <c r="K14" s="29">
        <f aca="true" t="shared" si="0" ref="K14:K44">SUM(H14+J14)</f>
        <v>4</v>
      </c>
      <c r="L14" s="27">
        <f aca="true" t="shared" si="1" ref="L14:L44">SUM(G14+I14+K14)</f>
        <v>259.18</v>
      </c>
      <c r="M14" s="23">
        <v>0</v>
      </c>
      <c r="O14" s="37"/>
      <c r="P14" s="25"/>
      <c r="Q14" s="25"/>
    </row>
    <row r="15" spans="1:17" ht="12.75">
      <c r="A15" s="12">
        <v>2</v>
      </c>
      <c r="B15" s="96" t="s">
        <v>25</v>
      </c>
      <c r="C15" s="97">
        <v>1986</v>
      </c>
      <c r="D15" s="97" t="s">
        <v>8</v>
      </c>
      <c r="E15" s="97" t="s">
        <v>10</v>
      </c>
      <c r="F15" s="97" t="s">
        <v>9</v>
      </c>
      <c r="G15" s="94">
        <v>132.54</v>
      </c>
      <c r="H15" s="29">
        <v>6</v>
      </c>
      <c r="I15" s="15">
        <v>138.61</v>
      </c>
      <c r="J15" s="29">
        <v>2</v>
      </c>
      <c r="K15" s="29">
        <f t="shared" si="0"/>
        <v>8</v>
      </c>
      <c r="L15" s="27">
        <f t="shared" si="1"/>
        <v>279.15</v>
      </c>
      <c r="M15" s="23">
        <f>SUM(L15-L$14)</f>
        <v>19.96999999999997</v>
      </c>
      <c r="O15" s="25"/>
      <c r="P15" s="31"/>
      <c r="Q15" s="36"/>
    </row>
    <row r="16" spans="1:17" ht="12.75">
      <c r="A16" s="14">
        <v>3</v>
      </c>
      <c r="B16" s="96" t="s">
        <v>23</v>
      </c>
      <c r="C16" s="97">
        <v>1982</v>
      </c>
      <c r="D16" s="97" t="s">
        <v>8</v>
      </c>
      <c r="E16" s="97" t="s">
        <v>7</v>
      </c>
      <c r="F16" s="97" t="s">
        <v>21</v>
      </c>
      <c r="G16" s="94">
        <v>134.57</v>
      </c>
      <c r="H16" s="12">
        <v>4</v>
      </c>
      <c r="I16" s="15">
        <v>140.85</v>
      </c>
      <c r="J16" s="29">
        <v>6</v>
      </c>
      <c r="K16" s="29">
        <f t="shared" si="0"/>
        <v>10</v>
      </c>
      <c r="L16" s="27">
        <f t="shared" si="1"/>
        <v>285.41999999999996</v>
      </c>
      <c r="M16" s="23">
        <f aca="true" t="shared" si="2" ref="M16:M44">SUM(L16-L$14)</f>
        <v>26.239999999999952</v>
      </c>
      <c r="O16" s="25"/>
      <c r="P16" s="31"/>
      <c r="Q16" s="36"/>
    </row>
    <row r="17" spans="1:17" ht="12.75">
      <c r="A17" s="12">
        <v>4</v>
      </c>
      <c r="B17" s="96" t="s">
        <v>57</v>
      </c>
      <c r="C17" s="97">
        <v>1980</v>
      </c>
      <c r="D17" s="72" t="s">
        <v>8</v>
      </c>
      <c r="E17" s="97" t="s">
        <v>7</v>
      </c>
      <c r="F17" s="97" t="s">
        <v>15</v>
      </c>
      <c r="G17" s="94">
        <v>129.2</v>
      </c>
      <c r="H17" s="29">
        <v>2</v>
      </c>
      <c r="I17" s="15">
        <v>129.36</v>
      </c>
      <c r="J17" s="29">
        <v>50</v>
      </c>
      <c r="K17" s="29">
        <f t="shared" si="0"/>
        <v>52</v>
      </c>
      <c r="L17" s="27">
        <f t="shared" si="1"/>
        <v>310.56</v>
      </c>
      <c r="M17" s="23">
        <f t="shared" si="2"/>
        <v>51.379999999999995</v>
      </c>
      <c r="O17" s="25"/>
      <c r="P17" s="31"/>
      <c r="Q17" s="36"/>
    </row>
    <row r="18" spans="1:17" ht="12.75">
      <c r="A18" s="12">
        <v>5</v>
      </c>
      <c r="B18" s="69" t="s">
        <v>27</v>
      </c>
      <c r="C18" s="70">
        <v>1986</v>
      </c>
      <c r="D18" s="70" t="s">
        <v>12</v>
      </c>
      <c r="E18" s="68" t="s">
        <v>7</v>
      </c>
      <c r="F18" s="68" t="s">
        <v>15</v>
      </c>
      <c r="G18" s="94">
        <v>172.77</v>
      </c>
      <c r="H18" s="29">
        <v>6</v>
      </c>
      <c r="I18" s="15">
        <v>139.3</v>
      </c>
      <c r="J18" s="29">
        <v>4</v>
      </c>
      <c r="K18" s="29">
        <f t="shared" si="0"/>
        <v>10</v>
      </c>
      <c r="L18" s="27">
        <f t="shared" si="1"/>
        <v>322.07000000000005</v>
      </c>
      <c r="M18" s="23">
        <f t="shared" si="2"/>
        <v>62.89000000000004</v>
      </c>
      <c r="O18" s="25"/>
      <c r="P18" s="31"/>
      <c r="Q18" s="36"/>
    </row>
    <row r="19" spans="1:17" ht="12.75">
      <c r="A19" s="12">
        <v>6</v>
      </c>
      <c r="B19" s="66" t="s">
        <v>69</v>
      </c>
      <c r="C19" s="68">
        <v>1985</v>
      </c>
      <c r="D19" s="68">
        <v>1</v>
      </c>
      <c r="E19" s="68" t="s">
        <v>51</v>
      </c>
      <c r="F19" s="68" t="s">
        <v>91</v>
      </c>
      <c r="G19" s="94">
        <v>173.98</v>
      </c>
      <c r="H19" s="12">
        <v>0</v>
      </c>
      <c r="I19" s="15">
        <v>148.13</v>
      </c>
      <c r="J19" s="29">
        <v>2</v>
      </c>
      <c r="K19" s="29">
        <f t="shared" si="0"/>
        <v>2</v>
      </c>
      <c r="L19" s="27">
        <f t="shared" si="1"/>
        <v>324.11</v>
      </c>
      <c r="M19" s="23">
        <f t="shared" si="2"/>
        <v>64.93</v>
      </c>
      <c r="O19" s="25"/>
      <c r="P19" s="31"/>
      <c r="Q19" s="36"/>
    </row>
    <row r="20" spans="1:17" ht="12.75">
      <c r="A20" s="12">
        <v>7</v>
      </c>
      <c r="B20" s="96" t="s">
        <v>26</v>
      </c>
      <c r="C20" s="97">
        <v>1989</v>
      </c>
      <c r="D20" s="97" t="s">
        <v>12</v>
      </c>
      <c r="E20" s="97" t="s">
        <v>10</v>
      </c>
      <c r="F20" s="97" t="s">
        <v>9</v>
      </c>
      <c r="G20" s="94">
        <v>166.86</v>
      </c>
      <c r="H20" s="29">
        <v>6</v>
      </c>
      <c r="I20" s="15">
        <v>150.22</v>
      </c>
      <c r="J20" s="29">
        <v>2</v>
      </c>
      <c r="K20" s="29">
        <f t="shared" si="0"/>
        <v>8</v>
      </c>
      <c r="L20" s="27">
        <f t="shared" si="1"/>
        <v>325.08000000000004</v>
      </c>
      <c r="M20" s="23">
        <f t="shared" si="2"/>
        <v>65.90000000000003</v>
      </c>
      <c r="O20" s="25"/>
      <c r="P20" s="31"/>
      <c r="Q20" s="36"/>
    </row>
    <row r="21" spans="1:17" ht="12.75">
      <c r="A21" s="12">
        <v>8</v>
      </c>
      <c r="B21" s="66" t="s">
        <v>70</v>
      </c>
      <c r="C21" s="68">
        <v>1962</v>
      </c>
      <c r="D21" s="68">
        <v>1</v>
      </c>
      <c r="E21" s="68" t="s">
        <v>51</v>
      </c>
      <c r="F21" s="68" t="s">
        <v>91</v>
      </c>
      <c r="G21" s="95">
        <v>161.82</v>
      </c>
      <c r="H21" s="14">
        <v>6</v>
      </c>
      <c r="I21" s="14">
        <v>162.92</v>
      </c>
      <c r="J21" s="14">
        <v>4</v>
      </c>
      <c r="K21" s="29">
        <f t="shared" si="0"/>
        <v>10</v>
      </c>
      <c r="L21" s="27">
        <f t="shared" si="1"/>
        <v>334.74</v>
      </c>
      <c r="M21" s="23">
        <f t="shared" si="2"/>
        <v>75.56</v>
      </c>
      <c r="O21" s="25"/>
      <c r="P21" s="31"/>
      <c r="Q21" s="36"/>
    </row>
    <row r="22" spans="1:17" ht="12.75">
      <c r="A22" s="12">
        <v>9</v>
      </c>
      <c r="B22" s="96" t="s">
        <v>88</v>
      </c>
      <c r="C22" s="97">
        <v>1969</v>
      </c>
      <c r="D22" s="97" t="s">
        <v>12</v>
      </c>
      <c r="E22" s="97" t="s">
        <v>51</v>
      </c>
      <c r="F22" s="68" t="s">
        <v>91</v>
      </c>
      <c r="G22" s="94">
        <v>178.39</v>
      </c>
      <c r="H22" s="12">
        <v>0</v>
      </c>
      <c r="I22" s="15">
        <v>166.67</v>
      </c>
      <c r="J22" s="29">
        <v>0</v>
      </c>
      <c r="K22" s="29">
        <f t="shared" si="0"/>
        <v>0</v>
      </c>
      <c r="L22" s="27">
        <f t="shared" si="1"/>
        <v>345.05999999999995</v>
      </c>
      <c r="M22" s="23">
        <f t="shared" si="2"/>
        <v>85.87999999999994</v>
      </c>
      <c r="O22" s="25"/>
      <c r="P22" s="31"/>
      <c r="Q22" s="36"/>
    </row>
    <row r="23" spans="1:17" ht="12.75">
      <c r="A23" s="12">
        <v>10</v>
      </c>
      <c r="B23" s="96" t="s">
        <v>53</v>
      </c>
      <c r="C23" s="97">
        <v>1977</v>
      </c>
      <c r="D23" s="97" t="s">
        <v>8</v>
      </c>
      <c r="E23" s="97" t="s">
        <v>10</v>
      </c>
      <c r="F23" s="97" t="s">
        <v>9</v>
      </c>
      <c r="G23" s="94">
        <v>155.54</v>
      </c>
      <c r="H23" s="14">
        <v>58</v>
      </c>
      <c r="I23" s="15">
        <v>147.57</v>
      </c>
      <c r="J23" s="29">
        <v>2</v>
      </c>
      <c r="K23" s="29">
        <f t="shared" si="0"/>
        <v>60</v>
      </c>
      <c r="L23" s="27">
        <f t="shared" si="1"/>
        <v>363.11</v>
      </c>
      <c r="M23" s="23">
        <f t="shared" si="2"/>
        <v>103.93</v>
      </c>
      <c r="O23" s="25"/>
      <c r="P23" s="31"/>
      <c r="Q23" s="36"/>
    </row>
    <row r="24" spans="1:17" ht="12.75">
      <c r="A24" s="12">
        <v>11</v>
      </c>
      <c r="B24" s="98" t="s">
        <v>89</v>
      </c>
      <c r="C24" s="97">
        <v>1973</v>
      </c>
      <c r="D24" s="72" t="s">
        <v>12</v>
      </c>
      <c r="E24" s="97" t="s">
        <v>51</v>
      </c>
      <c r="F24" s="68" t="s">
        <v>91</v>
      </c>
      <c r="G24" s="94">
        <v>164.3</v>
      </c>
      <c r="H24" s="29">
        <v>2</v>
      </c>
      <c r="I24" s="15">
        <v>161.95</v>
      </c>
      <c r="J24" s="29">
        <v>54</v>
      </c>
      <c r="K24" s="29">
        <f t="shared" si="0"/>
        <v>56</v>
      </c>
      <c r="L24" s="27">
        <f t="shared" si="1"/>
        <v>382.25</v>
      </c>
      <c r="M24" s="23">
        <f t="shared" si="2"/>
        <v>123.07</v>
      </c>
      <c r="O24" s="25"/>
      <c r="P24" s="31"/>
      <c r="Q24" s="36"/>
    </row>
    <row r="25" spans="1:17" ht="12.75">
      <c r="A25" s="14">
        <v>12</v>
      </c>
      <c r="B25" s="66" t="s">
        <v>48</v>
      </c>
      <c r="C25" s="68">
        <v>1981</v>
      </c>
      <c r="D25" s="68" t="s">
        <v>8</v>
      </c>
      <c r="E25" s="68" t="s">
        <v>7</v>
      </c>
      <c r="F25" s="68" t="s">
        <v>15</v>
      </c>
      <c r="G25" s="94">
        <v>163.73</v>
      </c>
      <c r="H25" s="29">
        <v>56</v>
      </c>
      <c r="I25" s="15">
        <v>161.7</v>
      </c>
      <c r="J25" s="29">
        <v>2</v>
      </c>
      <c r="K25" s="29">
        <f t="shared" si="0"/>
        <v>58</v>
      </c>
      <c r="L25" s="27">
        <f t="shared" si="1"/>
        <v>383.42999999999995</v>
      </c>
      <c r="M25" s="23">
        <f t="shared" si="2"/>
        <v>124.24999999999994</v>
      </c>
      <c r="O25" s="25"/>
      <c r="P25" s="31"/>
      <c r="Q25" s="36"/>
    </row>
    <row r="26" spans="1:17" ht="12.75">
      <c r="A26" s="14">
        <v>13</v>
      </c>
      <c r="B26" s="96" t="s">
        <v>62</v>
      </c>
      <c r="C26" s="97">
        <v>1978</v>
      </c>
      <c r="D26" s="97">
        <v>1</v>
      </c>
      <c r="E26" s="97" t="s">
        <v>51</v>
      </c>
      <c r="F26" s="97" t="s">
        <v>52</v>
      </c>
      <c r="G26" s="94">
        <v>190.98</v>
      </c>
      <c r="H26" s="12">
        <v>10</v>
      </c>
      <c r="I26" s="15">
        <v>174.57</v>
      </c>
      <c r="J26" s="29">
        <v>8</v>
      </c>
      <c r="K26" s="29">
        <f t="shared" si="0"/>
        <v>18</v>
      </c>
      <c r="L26" s="27">
        <f t="shared" si="1"/>
        <v>383.54999999999995</v>
      </c>
      <c r="M26" s="23">
        <f t="shared" si="2"/>
        <v>124.36999999999995</v>
      </c>
      <c r="O26" s="25"/>
      <c r="P26" s="31"/>
      <c r="Q26" s="36"/>
    </row>
    <row r="27" spans="1:17" ht="12.75">
      <c r="A27" s="14">
        <v>14</v>
      </c>
      <c r="B27" s="96" t="s">
        <v>90</v>
      </c>
      <c r="C27" s="97">
        <v>1962</v>
      </c>
      <c r="D27" s="97" t="s">
        <v>8</v>
      </c>
      <c r="E27" s="97" t="s">
        <v>7</v>
      </c>
      <c r="F27" s="97" t="s">
        <v>50</v>
      </c>
      <c r="G27" s="94">
        <v>175.01</v>
      </c>
      <c r="H27" s="29">
        <v>6</v>
      </c>
      <c r="I27" s="15">
        <v>202.45</v>
      </c>
      <c r="J27" s="29">
        <v>2</v>
      </c>
      <c r="K27" s="29">
        <f t="shared" si="0"/>
        <v>8</v>
      </c>
      <c r="L27" s="27">
        <f t="shared" si="1"/>
        <v>385.46</v>
      </c>
      <c r="M27" s="23">
        <f t="shared" si="2"/>
        <v>126.27999999999997</v>
      </c>
      <c r="O27" s="25"/>
      <c r="P27" s="31"/>
      <c r="Q27" s="36"/>
    </row>
    <row r="28" spans="1:17" ht="12.75">
      <c r="A28" s="14">
        <v>15</v>
      </c>
      <c r="B28" s="66" t="s">
        <v>98</v>
      </c>
      <c r="C28" s="68">
        <v>1979</v>
      </c>
      <c r="D28" s="68">
        <v>1</v>
      </c>
      <c r="E28" s="68" t="s">
        <v>51</v>
      </c>
      <c r="F28" s="97" t="s">
        <v>84</v>
      </c>
      <c r="G28" s="94">
        <v>177.61</v>
      </c>
      <c r="H28" s="29">
        <v>2</v>
      </c>
      <c r="I28" s="15">
        <v>208.8</v>
      </c>
      <c r="J28" s="29">
        <v>8</v>
      </c>
      <c r="K28" s="29">
        <f t="shared" si="0"/>
        <v>10</v>
      </c>
      <c r="L28" s="27">
        <f t="shared" si="1"/>
        <v>396.41</v>
      </c>
      <c r="M28" s="23">
        <f t="shared" si="2"/>
        <v>137.23000000000002</v>
      </c>
      <c r="O28" s="25"/>
      <c r="P28" s="31"/>
      <c r="Q28" s="36"/>
    </row>
    <row r="29" spans="1:17" ht="12.75">
      <c r="A29" s="14">
        <v>16</v>
      </c>
      <c r="B29" s="96" t="s">
        <v>83</v>
      </c>
      <c r="C29" s="97">
        <v>1973</v>
      </c>
      <c r="D29" s="72">
        <v>2</v>
      </c>
      <c r="E29" s="97" t="s">
        <v>51</v>
      </c>
      <c r="F29" s="97" t="s">
        <v>84</v>
      </c>
      <c r="G29" s="94">
        <v>174.09</v>
      </c>
      <c r="H29" s="29">
        <v>4</v>
      </c>
      <c r="I29" s="28">
        <v>171.39</v>
      </c>
      <c r="J29" s="29">
        <v>52</v>
      </c>
      <c r="K29" s="29">
        <f t="shared" si="0"/>
        <v>56</v>
      </c>
      <c r="L29" s="27">
        <f t="shared" si="1"/>
        <v>401.48</v>
      </c>
      <c r="M29" s="23">
        <f t="shared" si="2"/>
        <v>142.3</v>
      </c>
      <c r="O29" s="16"/>
      <c r="P29" s="16"/>
      <c r="Q29" s="16"/>
    </row>
    <row r="30" spans="1:17" ht="12.75">
      <c r="A30" s="14">
        <v>17</v>
      </c>
      <c r="B30" s="96" t="s">
        <v>39</v>
      </c>
      <c r="C30" s="97">
        <v>1993</v>
      </c>
      <c r="D30" s="72" t="s">
        <v>20</v>
      </c>
      <c r="E30" s="97" t="s">
        <v>10</v>
      </c>
      <c r="F30" s="97" t="s">
        <v>9</v>
      </c>
      <c r="G30" s="94">
        <v>179.89</v>
      </c>
      <c r="H30" s="12">
        <v>6</v>
      </c>
      <c r="I30" s="12">
        <v>208.09</v>
      </c>
      <c r="J30" s="12">
        <v>8</v>
      </c>
      <c r="K30" s="29">
        <f t="shared" si="0"/>
        <v>14</v>
      </c>
      <c r="L30" s="27">
        <f t="shared" si="1"/>
        <v>401.98</v>
      </c>
      <c r="M30" s="23">
        <f t="shared" si="2"/>
        <v>142.8</v>
      </c>
      <c r="O30" s="25"/>
      <c r="P30" s="31"/>
      <c r="Q30" s="36"/>
    </row>
    <row r="31" spans="1:17" ht="12.75">
      <c r="A31" s="14">
        <v>18</v>
      </c>
      <c r="B31" s="96" t="s">
        <v>85</v>
      </c>
      <c r="C31" s="97">
        <v>1978</v>
      </c>
      <c r="D31" s="97">
        <v>2</v>
      </c>
      <c r="E31" s="97" t="s">
        <v>51</v>
      </c>
      <c r="F31" s="97" t="s">
        <v>84</v>
      </c>
      <c r="G31" s="94">
        <v>230.42</v>
      </c>
      <c r="H31" s="29">
        <v>6</v>
      </c>
      <c r="I31" s="28">
        <v>170.7</v>
      </c>
      <c r="J31" s="29">
        <v>4</v>
      </c>
      <c r="K31" s="29">
        <f t="shared" si="0"/>
        <v>10</v>
      </c>
      <c r="L31" s="27">
        <f t="shared" si="1"/>
        <v>411.12</v>
      </c>
      <c r="M31" s="23">
        <f t="shared" si="2"/>
        <v>151.94</v>
      </c>
      <c r="O31" s="25"/>
      <c r="P31" s="31"/>
      <c r="Q31" s="36"/>
    </row>
    <row r="32" spans="1:17" ht="12.75">
      <c r="A32" s="14">
        <v>19</v>
      </c>
      <c r="B32" s="96" t="s">
        <v>75</v>
      </c>
      <c r="C32" s="97">
        <v>1976</v>
      </c>
      <c r="D32" s="72">
        <v>3</v>
      </c>
      <c r="E32" s="97" t="s">
        <v>51</v>
      </c>
      <c r="F32" s="97" t="s">
        <v>52</v>
      </c>
      <c r="G32" s="94">
        <v>221.36</v>
      </c>
      <c r="H32" s="12">
        <v>8</v>
      </c>
      <c r="I32" s="12">
        <v>204.26</v>
      </c>
      <c r="J32" s="12">
        <v>8</v>
      </c>
      <c r="K32" s="29">
        <f t="shared" si="0"/>
        <v>16</v>
      </c>
      <c r="L32" s="27">
        <f t="shared" si="1"/>
        <v>441.62</v>
      </c>
      <c r="M32" s="23">
        <f t="shared" si="2"/>
        <v>182.44</v>
      </c>
      <c r="O32" s="25"/>
      <c r="P32" s="25"/>
      <c r="Q32" s="25"/>
    </row>
    <row r="33" spans="1:17" ht="12.75">
      <c r="A33" s="14">
        <v>20</v>
      </c>
      <c r="B33" s="96" t="s">
        <v>86</v>
      </c>
      <c r="C33" s="97">
        <v>1962</v>
      </c>
      <c r="D33" s="97">
        <v>1</v>
      </c>
      <c r="E33" s="97" t="s">
        <v>51</v>
      </c>
      <c r="F33" s="68" t="s">
        <v>91</v>
      </c>
      <c r="G33" s="94">
        <v>186.82</v>
      </c>
      <c r="H33" s="29">
        <v>102</v>
      </c>
      <c r="I33" s="28">
        <v>192.2</v>
      </c>
      <c r="J33" s="29">
        <v>56</v>
      </c>
      <c r="K33" s="29">
        <f t="shared" si="0"/>
        <v>158</v>
      </c>
      <c r="L33" s="27">
        <f t="shared" si="1"/>
        <v>537.02</v>
      </c>
      <c r="M33" s="23">
        <f t="shared" si="2"/>
        <v>277.84</v>
      </c>
      <c r="O33" s="37"/>
      <c r="P33" s="25"/>
      <c r="Q33" s="25"/>
    </row>
    <row r="34" spans="1:17" ht="12.75">
      <c r="A34" s="14">
        <v>21</v>
      </c>
      <c r="B34" s="96" t="s">
        <v>63</v>
      </c>
      <c r="C34" s="97">
        <v>1979</v>
      </c>
      <c r="D34" s="97">
        <v>3</v>
      </c>
      <c r="E34" s="97" t="s">
        <v>51</v>
      </c>
      <c r="F34" s="97" t="s">
        <v>52</v>
      </c>
      <c r="G34" s="94">
        <v>229.92</v>
      </c>
      <c r="H34" s="12">
        <v>56</v>
      </c>
      <c r="I34" s="28">
        <v>212.64</v>
      </c>
      <c r="J34" s="29">
        <v>54</v>
      </c>
      <c r="K34" s="29">
        <f t="shared" si="0"/>
        <v>110</v>
      </c>
      <c r="L34" s="27">
        <f t="shared" si="1"/>
        <v>552.56</v>
      </c>
      <c r="M34" s="23">
        <f t="shared" si="2"/>
        <v>293.37999999999994</v>
      </c>
      <c r="O34" s="25"/>
      <c r="P34" s="25"/>
      <c r="Q34" s="25"/>
    </row>
    <row r="35" spans="1:17" ht="12.75">
      <c r="A35" s="12">
        <v>22</v>
      </c>
      <c r="B35" s="98" t="s">
        <v>87</v>
      </c>
      <c r="C35" s="72">
        <v>1976</v>
      </c>
      <c r="D35" s="72">
        <v>1</v>
      </c>
      <c r="E35" s="97" t="s">
        <v>51</v>
      </c>
      <c r="F35" s="68" t="s">
        <v>91</v>
      </c>
      <c r="G35" s="94">
        <v>188.36</v>
      </c>
      <c r="H35" s="29">
        <v>102</v>
      </c>
      <c r="I35" s="15">
        <v>209.89</v>
      </c>
      <c r="J35" s="29">
        <v>54</v>
      </c>
      <c r="K35" s="29">
        <f t="shared" si="0"/>
        <v>156</v>
      </c>
      <c r="L35" s="27">
        <f t="shared" si="1"/>
        <v>554.25</v>
      </c>
      <c r="M35" s="23">
        <f t="shared" si="2"/>
        <v>295.07</v>
      </c>
      <c r="O35" s="25"/>
      <c r="P35" s="31"/>
      <c r="Q35" s="36"/>
    </row>
    <row r="36" spans="1:17" ht="12.75">
      <c r="A36" s="12">
        <v>23</v>
      </c>
      <c r="B36" s="98" t="s">
        <v>64</v>
      </c>
      <c r="C36" s="72">
        <v>1975</v>
      </c>
      <c r="D36" s="97">
        <v>3</v>
      </c>
      <c r="E36" s="97" t="s">
        <v>51</v>
      </c>
      <c r="F36" s="97" t="s">
        <v>52</v>
      </c>
      <c r="G36" s="94">
        <v>255.45</v>
      </c>
      <c r="H36" s="29">
        <v>52</v>
      </c>
      <c r="I36" s="28">
        <v>301.7</v>
      </c>
      <c r="J36" s="29">
        <v>6</v>
      </c>
      <c r="K36" s="29">
        <f t="shared" si="0"/>
        <v>58</v>
      </c>
      <c r="L36" s="27">
        <f t="shared" si="1"/>
        <v>615.15</v>
      </c>
      <c r="M36" s="23">
        <f t="shared" si="2"/>
        <v>355.96999999999997</v>
      </c>
      <c r="O36" s="25"/>
      <c r="P36" s="31"/>
      <c r="Q36" s="36"/>
    </row>
    <row r="37" spans="1:17" ht="12.75">
      <c r="A37" s="12">
        <v>24</v>
      </c>
      <c r="B37" s="98" t="s">
        <v>65</v>
      </c>
      <c r="C37" s="72">
        <v>1974</v>
      </c>
      <c r="D37" s="72">
        <v>3</v>
      </c>
      <c r="E37" s="97" t="s">
        <v>51</v>
      </c>
      <c r="F37" s="97" t="s">
        <v>52</v>
      </c>
      <c r="G37" s="94">
        <v>303.74</v>
      </c>
      <c r="H37" s="12">
        <v>104</v>
      </c>
      <c r="I37" s="28">
        <v>241.16</v>
      </c>
      <c r="J37" s="29">
        <v>4</v>
      </c>
      <c r="K37" s="29">
        <f t="shared" si="0"/>
        <v>108</v>
      </c>
      <c r="L37" s="27">
        <f t="shared" si="1"/>
        <v>652.9</v>
      </c>
      <c r="M37" s="23">
        <f t="shared" si="2"/>
        <v>393.71999999999997</v>
      </c>
      <c r="O37" s="25"/>
      <c r="P37" s="16"/>
      <c r="Q37" s="25"/>
    </row>
    <row r="38" spans="1:17" ht="12.75">
      <c r="A38" s="12">
        <v>25</v>
      </c>
      <c r="B38" s="66" t="s">
        <v>58</v>
      </c>
      <c r="C38" s="68">
        <v>1994</v>
      </c>
      <c r="D38" s="68" t="s">
        <v>20</v>
      </c>
      <c r="E38" s="68" t="s">
        <v>7</v>
      </c>
      <c r="F38" s="68" t="s">
        <v>40</v>
      </c>
      <c r="G38" s="94">
        <v>248.61</v>
      </c>
      <c r="H38" s="12">
        <v>154</v>
      </c>
      <c r="I38" s="15">
        <v>174.7</v>
      </c>
      <c r="J38" s="29">
        <v>256</v>
      </c>
      <c r="K38" s="29">
        <f t="shared" si="0"/>
        <v>410</v>
      </c>
      <c r="L38" s="27">
        <f t="shared" si="1"/>
        <v>833.31</v>
      </c>
      <c r="M38" s="23">
        <f t="shared" si="2"/>
        <v>574.1299999999999</v>
      </c>
      <c r="O38" s="25"/>
      <c r="P38" s="31"/>
      <c r="Q38" s="36"/>
    </row>
    <row r="39" spans="1:17" ht="12.75">
      <c r="A39" s="12">
        <v>26</v>
      </c>
      <c r="B39" s="98" t="s">
        <v>82</v>
      </c>
      <c r="C39" s="72">
        <v>1989</v>
      </c>
      <c r="D39" s="72" t="s">
        <v>20</v>
      </c>
      <c r="E39" s="97" t="s">
        <v>10</v>
      </c>
      <c r="F39" s="97" t="s">
        <v>9</v>
      </c>
      <c r="G39" s="94">
        <v>202.67</v>
      </c>
      <c r="H39" s="29">
        <v>258</v>
      </c>
      <c r="I39" s="28">
        <v>258.64</v>
      </c>
      <c r="J39" s="29">
        <v>258</v>
      </c>
      <c r="K39" s="29">
        <f t="shared" si="0"/>
        <v>516</v>
      </c>
      <c r="L39" s="27">
        <f t="shared" si="1"/>
        <v>977.31</v>
      </c>
      <c r="M39" s="23">
        <f t="shared" si="2"/>
        <v>718.1299999999999</v>
      </c>
      <c r="O39" s="25"/>
      <c r="P39" s="25"/>
      <c r="Q39" s="25"/>
    </row>
    <row r="40" spans="1:17" ht="12.75">
      <c r="A40" s="12">
        <v>27</v>
      </c>
      <c r="B40" s="98" t="s">
        <v>28</v>
      </c>
      <c r="C40" s="72">
        <v>1990</v>
      </c>
      <c r="D40" s="72">
        <v>1</v>
      </c>
      <c r="E40" s="72" t="s">
        <v>10</v>
      </c>
      <c r="F40" s="72" t="s">
        <v>9</v>
      </c>
      <c r="G40" s="94">
        <v>999</v>
      </c>
      <c r="H40" s="12">
        <v>0</v>
      </c>
      <c r="I40" s="15">
        <v>217.09</v>
      </c>
      <c r="J40" s="29">
        <v>354</v>
      </c>
      <c r="K40" s="29">
        <f t="shared" si="0"/>
        <v>354</v>
      </c>
      <c r="L40" s="27">
        <f t="shared" si="1"/>
        <v>1570.09</v>
      </c>
      <c r="M40" s="23">
        <f t="shared" si="2"/>
        <v>1310.9099999999999</v>
      </c>
      <c r="O40" s="25"/>
      <c r="P40" s="31"/>
      <c r="Q40" s="36"/>
    </row>
    <row r="41" spans="1:17" ht="12.75">
      <c r="A41" s="12">
        <v>28</v>
      </c>
      <c r="B41" s="98" t="s">
        <v>56</v>
      </c>
      <c r="C41" s="72">
        <v>1978</v>
      </c>
      <c r="D41" s="97" t="s">
        <v>20</v>
      </c>
      <c r="E41" s="97" t="s">
        <v>97</v>
      </c>
      <c r="F41" s="97" t="s">
        <v>73</v>
      </c>
      <c r="G41" s="94">
        <v>180.61</v>
      </c>
      <c r="H41" s="14">
        <v>408</v>
      </c>
      <c r="I41" s="12">
        <v>999</v>
      </c>
      <c r="J41" s="12">
        <v>0</v>
      </c>
      <c r="K41" s="29">
        <f t="shared" si="0"/>
        <v>408</v>
      </c>
      <c r="L41" s="27">
        <f t="shared" si="1"/>
        <v>1587.6100000000001</v>
      </c>
      <c r="M41" s="23">
        <f t="shared" si="2"/>
        <v>1328.43</v>
      </c>
      <c r="O41" s="25"/>
      <c r="P41" s="25"/>
      <c r="Q41" s="25"/>
    </row>
    <row r="42" spans="1:17" ht="12.75">
      <c r="A42" s="12">
        <v>29</v>
      </c>
      <c r="B42" s="66" t="s">
        <v>59</v>
      </c>
      <c r="C42" s="68">
        <v>1995</v>
      </c>
      <c r="D42" s="68" t="s">
        <v>20</v>
      </c>
      <c r="E42" s="68" t="s">
        <v>7</v>
      </c>
      <c r="F42" s="68" t="s">
        <v>40</v>
      </c>
      <c r="G42" s="94">
        <v>161.36</v>
      </c>
      <c r="H42" s="12">
        <v>802</v>
      </c>
      <c r="I42" s="12">
        <v>181.2</v>
      </c>
      <c r="J42" s="12">
        <v>454</v>
      </c>
      <c r="K42" s="29">
        <f t="shared" si="0"/>
        <v>1256</v>
      </c>
      <c r="L42" s="27">
        <f t="shared" si="1"/>
        <v>1598.56</v>
      </c>
      <c r="M42" s="23">
        <f t="shared" si="2"/>
        <v>1339.3799999999999</v>
      </c>
      <c r="O42" s="25"/>
      <c r="P42" s="31"/>
      <c r="Q42" s="36"/>
    </row>
    <row r="43" spans="1:17" ht="12.75">
      <c r="A43" s="12">
        <v>30</v>
      </c>
      <c r="B43" s="73" t="s">
        <v>81</v>
      </c>
      <c r="C43" s="71">
        <v>1993</v>
      </c>
      <c r="D43" s="68" t="s">
        <v>20</v>
      </c>
      <c r="E43" s="68" t="s">
        <v>7</v>
      </c>
      <c r="F43" s="68" t="s">
        <v>40</v>
      </c>
      <c r="G43" s="94">
        <v>999</v>
      </c>
      <c r="H43" s="12">
        <v>0</v>
      </c>
      <c r="I43" s="94">
        <v>999</v>
      </c>
      <c r="J43" s="12">
        <v>0</v>
      </c>
      <c r="K43" s="29">
        <f t="shared" si="0"/>
        <v>0</v>
      </c>
      <c r="L43" s="27">
        <f t="shared" si="1"/>
        <v>1998</v>
      </c>
      <c r="M43" s="23">
        <f t="shared" si="2"/>
        <v>1738.82</v>
      </c>
      <c r="O43" s="37"/>
      <c r="P43" s="25"/>
      <c r="Q43" s="25"/>
    </row>
    <row r="44" spans="1:17" ht="12.75">
      <c r="A44" s="12">
        <v>31</v>
      </c>
      <c r="B44" s="66" t="s">
        <v>60</v>
      </c>
      <c r="C44" s="68">
        <v>1994</v>
      </c>
      <c r="D44" s="68" t="s">
        <v>20</v>
      </c>
      <c r="E44" s="68" t="s">
        <v>7</v>
      </c>
      <c r="F44" s="68" t="s">
        <v>40</v>
      </c>
      <c r="G44" s="94">
        <v>999</v>
      </c>
      <c r="H44" s="12">
        <v>0</v>
      </c>
      <c r="I44" s="94">
        <v>999</v>
      </c>
      <c r="J44" s="12">
        <v>0</v>
      </c>
      <c r="K44" s="29">
        <f t="shared" si="0"/>
        <v>0</v>
      </c>
      <c r="L44" s="27">
        <f t="shared" si="1"/>
        <v>1998</v>
      </c>
      <c r="M44" s="23">
        <f t="shared" si="2"/>
        <v>1738.82</v>
      </c>
      <c r="O44" s="37"/>
      <c r="P44" s="25"/>
      <c r="Q44" s="25"/>
    </row>
    <row r="45" spans="1:17" ht="12.75">
      <c r="A45" s="12">
        <v>32</v>
      </c>
      <c r="B45" s="96" t="s">
        <v>74</v>
      </c>
      <c r="C45" s="97">
        <v>1968</v>
      </c>
      <c r="D45" s="97">
        <v>3</v>
      </c>
      <c r="E45" s="97" t="s">
        <v>51</v>
      </c>
      <c r="F45" s="97" t="s">
        <v>52</v>
      </c>
      <c r="G45" s="94" t="s">
        <v>100</v>
      </c>
      <c r="H45" s="12"/>
      <c r="I45" s="28"/>
      <c r="J45" s="29"/>
      <c r="K45" s="29"/>
      <c r="L45" s="27"/>
      <c r="M45" s="23"/>
      <c r="O45" s="37"/>
      <c r="P45" s="25"/>
      <c r="Q45" s="25"/>
    </row>
    <row r="46" spans="1:17" ht="12.75">
      <c r="A46" s="12">
        <v>33</v>
      </c>
      <c r="B46" s="96" t="s">
        <v>72</v>
      </c>
      <c r="C46" s="97">
        <v>1990</v>
      </c>
      <c r="D46" s="97" t="s">
        <v>20</v>
      </c>
      <c r="E46" s="97" t="s">
        <v>97</v>
      </c>
      <c r="F46" s="97" t="s">
        <v>73</v>
      </c>
      <c r="G46" s="94" t="s">
        <v>100</v>
      </c>
      <c r="H46" s="12"/>
      <c r="I46" s="12"/>
      <c r="J46" s="12"/>
      <c r="K46" s="29"/>
      <c r="L46" s="27"/>
      <c r="M46" s="23"/>
      <c r="O46" s="37"/>
      <c r="P46" s="25"/>
      <c r="Q46" s="25"/>
    </row>
    <row r="47" spans="1:17" ht="12.75">
      <c r="A47" s="12">
        <v>34</v>
      </c>
      <c r="B47" s="73" t="s">
        <v>61</v>
      </c>
      <c r="C47" s="71">
        <v>1995</v>
      </c>
      <c r="D47" s="68" t="s">
        <v>20</v>
      </c>
      <c r="E47" s="68" t="s">
        <v>7</v>
      </c>
      <c r="F47" s="68" t="s">
        <v>40</v>
      </c>
      <c r="G47" s="94" t="s">
        <v>100</v>
      </c>
      <c r="H47" s="29"/>
      <c r="I47" s="28"/>
      <c r="J47" s="29"/>
      <c r="K47" s="29"/>
      <c r="L47" s="27"/>
      <c r="M47" s="23"/>
      <c r="O47" s="37"/>
      <c r="P47" s="25"/>
      <c r="Q47" s="25"/>
    </row>
    <row r="48" spans="1:17" ht="12.75">
      <c r="A48" s="14">
        <v>35</v>
      </c>
      <c r="B48" s="66" t="s">
        <v>49</v>
      </c>
      <c r="C48" s="68">
        <v>1975</v>
      </c>
      <c r="D48" s="68" t="s">
        <v>8</v>
      </c>
      <c r="E48" s="68" t="s">
        <v>7</v>
      </c>
      <c r="F48" s="68" t="s">
        <v>50</v>
      </c>
      <c r="G48" s="94" t="s">
        <v>100</v>
      </c>
      <c r="H48" s="27"/>
      <c r="I48" s="15"/>
      <c r="J48" s="29"/>
      <c r="K48" s="29"/>
      <c r="L48" s="27"/>
      <c r="M48" s="23"/>
      <c r="O48" s="37"/>
      <c r="P48" s="25"/>
      <c r="Q48" s="25"/>
    </row>
    <row r="49" spans="1:17" ht="12.75">
      <c r="A49" s="14">
        <v>36</v>
      </c>
      <c r="B49" s="96" t="s">
        <v>35</v>
      </c>
      <c r="C49" s="97">
        <v>1985</v>
      </c>
      <c r="D49" s="72" t="s">
        <v>8</v>
      </c>
      <c r="E49" s="97" t="s">
        <v>7</v>
      </c>
      <c r="F49" s="72" t="s">
        <v>15</v>
      </c>
      <c r="G49" s="94" t="s">
        <v>100</v>
      </c>
      <c r="H49" s="14"/>
      <c r="I49" s="12"/>
      <c r="J49" s="12"/>
      <c r="K49" s="29"/>
      <c r="L49" s="27"/>
      <c r="M49" s="52"/>
      <c r="O49" s="37"/>
      <c r="P49" s="25"/>
      <c r="Q49" s="25"/>
    </row>
    <row r="50" spans="1:17" ht="12.75">
      <c r="A50" s="16"/>
      <c r="B50" s="18"/>
      <c r="C50" s="25"/>
      <c r="D50" s="37"/>
      <c r="E50" s="25"/>
      <c r="F50" s="37"/>
      <c r="G50" s="37"/>
      <c r="H50" s="25"/>
      <c r="I50" s="25"/>
      <c r="J50" s="25"/>
      <c r="K50" s="30"/>
      <c r="L50" s="31"/>
      <c r="M50" s="31"/>
      <c r="O50" s="37"/>
      <c r="P50" s="25"/>
      <c r="Q50" s="25"/>
    </row>
    <row r="51" spans="3:17" ht="12.75">
      <c r="C51" s="51" t="s">
        <v>0</v>
      </c>
      <c r="O51" s="37"/>
      <c r="P51" s="25"/>
      <c r="Q51" s="25"/>
    </row>
    <row r="52" spans="1:17" ht="12.75">
      <c r="A52" s="1" t="s">
        <v>18</v>
      </c>
      <c r="B52" s="1" t="s">
        <v>1</v>
      </c>
      <c r="C52" s="1" t="s">
        <v>2</v>
      </c>
      <c r="D52" s="1" t="s">
        <v>4</v>
      </c>
      <c r="E52" s="38" t="s">
        <v>3</v>
      </c>
      <c r="F52" s="1" t="s">
        <v>54</v>
      </c>
      <c r="G52" s="3" t="s">
        <v>32</v>
      </c>
      <c r="H52" s="4"/>
      <c r="I52" s="3" t="s">
        <v>33</v>
      </c>
      <c r="J52" s="5"/>
      <c r="K52" s="6" t="s">
        <v>29</v>
      </c>
      <c r="L52" s="5"/>
      <c r="M52" s="7"/>
      <c r="O52" s="37"/>
      <c r="P52" s="25"/>
      <c r="Q52" s="25"/>
    </row>
    <row r="53" spans="1:17" ht="12.75">
      <c r="A53" s="21" t="s">
        <v>19</v>
      </c>
      <c r="B53" s="26"/>
      <c r="C53" s="21" t="s">
        <v>5</v>
      </c>
      <c r="D53" s="21"/>
      <c r="E53" s="21"/>
      <c r="F53" s="21"/>
      <c r="G53" s="10" t="s">
        <v>31</v>
      </c>
      <c r="H53" s="10" t="s">
        <v>30</v>
      </c>
      <c r="I53" s="10" t="s">
        <v>31</v>
      </c>
      <c r="J53" s="10" t="s">
        <v>30</v>
      </c>
      <c r="K53" s="11" t="s">
        <v>30</v>
      </c>
      <c r="L53" s="11" t="s">
        <v>34</v>
      </c>
      <c r="M53" s="13" t="s">
        <v>101</v>
      </c>
      <c r="O53" s="37"/>
      <c r="P53" s="25"/>
      <c r="Q53" s="25"/>
    </row>
    <row r="54" spans="1:13" ht="12.75">
      <c r="A54" s="12">
        <v>1</v>
      </c>
      <c r="B54" s="96" t="s">
        <v>13</v>
      </c>
      <c r="C54" s="97">
        <v>1984</v>
      </c>
      <c r="D54" s="97" t="s">
        <v>8</v>
      </c>
      <c r="E54" s="97" t="s">
        <v>7</v>
      </c>
      <c r="F54" s="97" t="s">
        <v>21</v>
      </c>
      <c r="G54" s="94">
        <v>129.82</v>
      </c>
      <c r="H54" s="12">
        <v>2</v>
      </c>
      <c r="I54" s="12">
        <v>132.89</v>
      </c>
      <c r="J54" s="12">
        <v>2</v>
      </c>
      <c r="K54" s="29">
        <f aca="true" t="shared" si="3" ref="K54:K60">SUM(H54+J54)</f>
        <v>4</v>
      </c>
      <c r="L54" s="27">
        <f aca="true" t="shared" si="4" ref="L54:L60">SUM(G54+I54+K54)</f>
        <v>266.71</v>
      </c>
      <c r="M54" s="23">
        <v>0</v>
      </c>
    </row>
    <row r="55" spans="1:13" ht="12.75">
      <c r="A55" s="14">
        <v>2</v>
      </c>
      <c r="B55" s="96" t="s">
        <v>6</v>
      </c>
      <c r="C55" s="97">
        <v>1980</v>
      </c>
      <c r="D55" s="97" t="s">
        <v>8</v>
      </c>
      <c r="E55" s="97" t="s">
        <v>7</v>
      </c>
      <c r="F55" s="72" t="s">
        <v>40</v>
      </c>
      <c r="G55" s="94">
        <v>135.92</v>
      </c>
      <c r="H55" s="12">
        <v>2</v>
      </c>
      <c r="I55" s="12">
        <v>130.61</v>
      </c>
      <c r="J55" s="12">
        <v>2</v>
      </c>
      <c r="K55" s="29">
        <f t="shared" si="3"/>
        <v>4</v>
      </c>
      <c r="L55" s="27">
        <f t="shared" si="4"/>
        <v>270.53</v>
      </c>
      <c r="M55" s="23">
        <f aca="true" t="shared" si="5" ref="M55:M60">SUM(L55-L$54)</f>
        <v>3.819999999999993</v>
      </c>
    </row>
    <row r="56" spans="1:13" ht="12.75">
      <c r="A56" s="12">
        <v>3</v>
      </c>
      <c r="B56" s="96" t="s">
        <v>11</v>
      </c>
      <c r="C56" s="97">
        <v>1987</v>
      </c>
      <c r="D56" s="97" t="s">
        <v>8</v>
      </c>
      <c r="E56" s="97" t="s">
        <v>7</v>
      </c>
      <c r="F56" s="97" t="s">
        <v>21</v>
      </c>
      <c r="G56" s="94">
        <v>158.11</v>
      </c>
      <c r="H56" s="12">
        <v>4</v>
      </c>
      <c r="I56" s="12">
        <v>133.32</v>
      </c>
      <c r="J56" s="12">
        <v>2</v>
      </c>
      <c r="K56" s="29">
        <f t="shared" si="3"/>
        <v>6</v>
      </c>
      <c r="L56" s="27">
        <f t="shared" si="4"/>
        <v>297.43</v>
      </c>
      <c r="M56" s="23">
        <f t="shared" si="5"/>
        <v>30.720000000000027</v>
      </c>
    </row>
    <row r="57" spans="1:13" ht="12.75">
      <c r="A57" s="12">
        <v>4</v>
      </c>
      <c r="B57" s="96" t="s">
        <v>42</v>
      </c>
      <c r="C57" s="97">
        <v>1993</v>
      </c>
      <c r="D57" s="72" t="s">
        <v>20</v>
      </c>
      <c r="E57" s="96" t="s">
        <v>10</v>
      </c>
      <c r="F57" s="97" t="s">
        <v>9</v>
      </c>
      <c r="G57" s="94">
        <v>229.32</v>
      </c>
      <c r="H57" s="14">
        <v>54</v>
      </c>
      <c r="I57" s="12">
        <v>225.07</v>
      </c>
      <c r="J57" s="12">
        <v>8</v>
      </c>
      <c r="K57" s="29">
        <f t="shared" si="3"/>
        <v>62</v>
      </c>
      <c r="L57" s="27">
        <f t="shared" si="4"/>
        <v>516.39</v>
      </c>
      <c r="M57" s="23">
        <f t="shared" si="5"/>
        <v>249.68</v>
      </c>
    </row>
    <row r="58" spans="1:17" ht="12.75">
      <c r="A58" s="12">
        <v>5</v>
      </c>
      <c r="B58" s="96" t="s">
        <v>41</v>
      </c>
      <c r="C58" s="97">
        <v>1990</v>
      </c>
      <c r="D58" s="72" t="s">
        <v>20</v>
      </c>
      <c r="E58" s="96" t="s">
        <v>10</v>
      </c>
      <c r="F58" s="97" t="s">
        <v>9</v>
      </c>
      <c r="G58" s="94">
        <v>212.01</v>
      </c>
      <c r="H58" s="12">
        <v>156</v>
      </c>
      <c r="I58" s="12">
        <v>200.57</v>
      </c>
      <c r="J58" s="12">
        <v>10</v>
      </c>
      <c r="K58" s="29">
        <f t="shared" si="3"/>
        <v>166</v>
      </c>
      <c r="L58" s="27">
        <f t="shared" si="4"/>
        <v>578.5799999999999</v>
      </c>
      <c r="M58" s="23">
        <f t="shared" si="5"/>
        <v>311.86999999999995</v>
      </c>
      <c r="O58" s="37"/>
      <c r="P58" s="25"/>
      <c r="Q58" s="25"/>
    </row>
    <row r="59" spans="1:13" ht="12.75">
      <c r="A59" s="12">
        <v>6</v>
      </c>
      <c r="B59" s="96" t="s">
        <v>66</v>
      </c>
      <c r="C59" s="97">
        <v>1993</v>
      </c>
      <c r="D59" s="97" t="s">
        <v>20</v>
      </c>
      <c r="E59" s="97" t="s">
        <v>10</v>
      </c>
      <c r="F59" s="97" t="s">
        <v>9</v>
      </c>
      <c r="G59" s="94">
        <v>207.09</v>
      </c>
      <c r="H59" s="14">
        <v>58</v>
      </c>
      <c r="I59" s="12">
        <v>217.61</v>
      </c>
      <c r="J59" s="12">
        <v>106</v>
      </c>
      <c r="K59" s="29">
        <f t="shared" si="3"/>
        <v>164</v>
      </c>
      <c r="L59" s="27">
        <f t="shared" si="4"/>
        <v>588.7</v>
      </c>
      <c r="M59" s="23">
        <f t="shared" si="5"/>
        <v>321.99000000000007</v>
      </c>
    </row>
    <row r="60" spans="1:13" ht="12.75">
      <c r="A60" s="12">
        <v>7</v>
      </c>
      <c r="B60" s="96" t="s">
        <v>17</v>
      </c>
      <c r="C60" s="97">
        <v>1987</v>
      </c>
      <c r="D60" s="97">
        <v>1</v>
      </c>
      <c r="E60" s="97" t="s">
        <v>7</v>
      </c>
      <c r="F60" s="97" t="s">
        <v>15</v>
      </c>
      <c r="G60" s="94">
        <v>269.98</v>
      </c>
      <c r="H60" s="29">
        <v>106</v>
      </c>
      <c r="I60" s="28">
        <v>212.61</v>
      </c>
      <c r="J60" s="29">
        <v>8</v>
      </c>
      <c r="K60" s="29">
        <f t="shared" si="3"/>
        <v>114</v>
      </c>
      <c r="L60" s="27">
        <f t="shared" si="4"/>
        <v>596.59</v>
      </c>
      <c r="M60" s="23">
        <f t="shared" si="5"/>
        <v>329.88000000000005</v>
      </c>
    </row>
    <row r="61" spans="1:13" ht="12.75">
      <c r="A61" s="12">
        <v>8</v>
      </c>
      <c r="B61" s="96" t="s">
        <v>16</v>
      </c>
      <c r="C61" s="97">
        <v>1987</v>
      </c>
      <c r="D61" s="97" t="s">
        <v>8</v>
      </c>
      <c r="E61" s="97" t="s">
        <v>7</v>
      </c>
      <c r="F61" s="72" t="s">
        <v>40</v>
      </c>
      <c r="G61" s="94" t="s">
        <v>100</v>
      </c>
      <c r="H61" s="29"/>
      <c r="I61" s="28"/>
      <c r="J61" s="29"/>
      <c r="K61" s="29"/>
      <c r="L61" s="27"/>
      <c r="M61" s="52"/>
    </row>
    <row r="62" spans="1:13" ht="12.75">
      <c r="A62" s="16"/>
      <c r="B62" s="18"/>
      <c r="C62" s="25"/>
      <c r="D62" s="37"/>
      <c r="E62" s="25"/>
      <c r="F62" s="37"/>
      <c r="G62" s="37"/>
      <c r="H62" s="25"/>
      <c r="I62" s="25"/>
      <c r="J62" s="25"/>
      <c r="K62" s="30"/>
      <c r="L62" s="31"/>
      <c r="M62" s="31"/>
    </row>
    <row r="63" spans="3:13" ht="12.75">
      <c r="C63" s="20" t="s">
        <v>43</v>
      </c>
      <c r="D63" s="20"/>
      <c r="L63" s="39"/>
      <c r="M63" s="18"/>
    </row>
    <row r="64" spans="1:13" ht="12.75">
      <c r="A64" s="1" t="s">
        <v>18</v>
      </c>
      <c r="B64" s="1" t="s">
        <v>1</v>
      </c>
      <c r="C64" s="1" t="s">
        <v>2</v>
      </c>
      <c r="D64" s="1" t="s">
        <v>4</v>
      </c>
      <c r="E64" s="38" t="s">
        <v>3</v>
      </c>
      <c r="F64" s="1" t="s">
        <v>54</v>
      </c>
      <c r="G64" s="3" t="s">
        <v>32</v>
      </c>
      <c r="H64" s="4"/>
      <c r="I64" s="3" t="s">
        <v>33</v>
      </c>
      <c r="J64" s="5"/>
      <c r="K64" s="6" t="s">
        <v>29</v>
      </c>
      <c r="L64" s="5"/>
      <c r="M64" s="7"/>
    </row>
    <row r="65" spans="1:13" ht="12.75">
      <c r="A65" s="8" t="s">
        <v>19</v>
      </c>
      <c r="B65" s="9"/>
      <c r="C65" s="8" t="s">
        <v>5</v>
      </c>
      <c r="D65" s="8"/>
      <c r="E65" s="8"/>
      <c r="F65" s="8"/>
      <c r="G65" s="10" t="s">
        <v>31</v>
      </c>
      <c r="H65" s="10" t="s">
        <v>30</v>
      </c>
      <c r="I65" s="10" t="s">
        <v>31</v>
      </c>
      <c r="J65" s="10" t="s">
        <v>30</v>
      </c>
      <c r="K65" s="11" t="s">
        <v>30</v>
      </c>
      <c r="L65" s="11" t="s">
        <v>34</v>
      </c>
      <c r="M65" s="27" t="s">
        <v>101</v>
      </c>
    </row>
    <row r="66" spans="1:13" ht="12.75">
      <c r="A66" s="12">
        <v>1</v>
      </c>
      <c r="B66" s="96" t="s">
        <v>68</v>
      </c>
      <c r="C66" s="97">
        <v>1985</v>
      </c>
      <c r="D66" s="97" t="s">
        <v>8</v>
      </c>
      <c r="E66" s="97" t="s">
        <v>51</v>
      </c>
      <c r="F66" s="68" t="s">
        <v>91</v>
      </c>
      <c r="G66" s="94">
        <v>161.01</v>
      </c>
      <c r="H66" s="12">
        <v>0</v>
      </c>
      <c r="I66" s="28">
        <v>158.77</v>
      </c>
      <c r="J66" s="29">
        <v>2</v>
      </c>
      <c r="K66" s="29">
        <f aca="true" t="shared" si="6" ref="K66:K73">SUM(H66+J66)</f>
        <v>2</v>
      </c>
      <c r="L66" s="27">
        <f aca="true" t="shared" si="7" ref="L66:L73">SUM(G66+I66+K66)</f>
        <v>321.78</v>
      </c>
      <c r="M66" s="52">
        <f aca="true" t="shared" si="8" ref="M66:M73">SUM(L66-L$66)</f>
        <v>0</v>
      </c>
    </row>
    <row r="67" spans="1:13" ht="12.75">
      <c r="A67" s="12">
        <v>2</v>
      </c>
      <c r="B67" s="96" t="s">
        <v>44</v>
      </c>
      <c r="C67" s="97">
        <v>1986</v>
      </c>
      <c r="D67" s="97" t="s">
        <v>8</v>
      </c>
      <c r="E67" s="97" t="s">
        <v>7</v>
      </c>
      <c r="F67" s="97" t="s">
        <v>21</v>
      </c>
      <c r="G67" s="94">
        <v>171.61</v>
      </c>
      <c r="H67" s="12">
        <v>2</v>
      </c>
      <c r="I67" s="12">
        <v>148.42</v>
      </c>
      <c r="J67" s="12">
        <v>4</v>
      </c>
      <c r="K67" s="29">
        <f t="shared" si="6"/>
        <v>6</v>
      </c>
      <c r="L67" s="27">
        <f t="shared" si="7"/>
        <v>326.03</v>
      </c>
      <c r="M67" s="23">
        <f t="shared" si="8"/>
        <v>4.25</v>
      </c>
    </row>
    <row r="68" spans="1:13" ht="12.75">
      <c r="A68" s="14">
        <v>3</v>
      </c>
      <c r="B68" s="96" t="s">
        <v>94</v>
      </c>
      <c r="C68" s="97">
        <v>1978</v>
      </c>
      <c r="D68" s="97">
        <v>1</v>
      </c>
      <c r="E68" s="97" t="s">
        <v>51</v>
      </c>
      <c r="F68" s="68" t="s">
        <v>91</v>
      </c>
      <c r="G68" s="94">
        <v>245.09</v>
      </c>
      <c r="H68" s="14">
        <v>4</v>
      </c>
      <c r="I68" s="12">
        <v>303.67</v>
      </c>
      <c r="J68" s="12">
        <v>6</v>
      </c>
      <c r="K68" s="29">
        <f t="shared" si="6"/>
        <v>10</v>
      </c>
      <c r="L68" s="27">
        <f t="shared" si="7"/>
        <v>558.76</v>
      </c>
      <c r="M68" s="23">
        <f t="shared" si="8"/>
        <v>236.98000000000002</v>
      </c>
    </row>
    <row r="69" spans="1:13" ht="12.75">
      <c r="A69" s="12">
        <v>4</v>
      </c>
      <c r="B69" s="96" t="s">
        <v>95</v>
      </c>
      <c r="C69" s="97">
        <v>1978</v>
      </c>
      <c r="D69" s="97" t="s">
        <v>12</v>
      </c>
      <c r="E69" s="97" t="s">
        <v>51</v>
      </c>
      <c r="F69" s="97" t="s">
        <v>52</v>
      </c>
      <c r="G69" s="94">
        <v>242.06</v>
      </c>
      <c r="H69" s="12">
        <v>156</v>
      </c>
      <c r="I69" s="28">
        <v>221.07</v>
      </c>
      <c r="J69" s="29">
        <v>8</v>
      </c>
      <c r="K69" s="29">
        <f t="shared" si="6"/>
        <v>164</v>
      </c>
      <c r="L69" s="27">
        <f t="shared" si="7"/>
        <v>627.13</v>
      </c>
      <c r="M69" s="23">
        <f t="shared" si="8"/>
        <v>305.35</v>
      </c>
    </row>
    <row r="70" spans="1:13" ht="12.75">
      <c r="A70" s="12">
        <v>5</v>
      </c>
      <c r="B70" s="96" t="s">
        <v>93</v>
      </c>
      <c r="C70" s="97">
        <v>1975</v>
      </c>
      <c r="D70" s="97">
        <v>3</v>
      </c>
      <c r="E70" s="97" t="s">
        <v>51</v>
      </c>
      <c r="F70" s="68" t="s">
        <v>91</v>
      </c>
      <c r="G70" s="94">
        <v>300.13</v>
      </c>
      <c r="H70" s="14">
        <v>162</v>
      </c>
      <c r="I70" s="12">
        <v>226.51</v>
      </c>
      <c r="J70" s="12">
        <v>156</v>
      </c>
      <c r="K70" s="29">
        <f t="shared" si="6"/>
        <v>318</v>
      </c>
      <c r="L70" s="27">
        <f t="shared" si="7"/>
        <v>844.64</v>
      </c>
      <c r="M70" s="23">
        <f t="shared" si="8"/>
        <v>522.86</v>
      </c>
    </row>
    <row r="71" spans="1:13" ht="12.75">
      <c r="A71" s="12">
        <v>6</v>
      </c>
      <c r="B71" s="96" t="s">
        <v>45</v>
      </c>
      <c r="C71" s="97">
        <v>1991</v>
      </c>
      <c r="D71" s="72">
        <v>1</v>
      </c>
      <c r="E71" s="96" t="s">
        <v>10</v>
      </c>
      <c r="F71" s="97" t="s">
        <v>9</v>
      </c>
      <c r="G71" s="94">
        <v>217.51</v>
      </c>
      <c r="H71" s="12">
        <v>108</v>
      </c>
      <c r="I71" s="12">
        <v>999</v>
      </c>
      <c r="J71" s="12">
        <v>0</v>
      </c>
      <c r="K71" s="29">
        <f t="shared" si="6"/>
        <v>108</v>
      </c>
      <c r="L71" s="27">
        <f t="shared" si="7"/>
        <v>1324.51</v>
      </c>
      <c r="M71" s="23">
        <f t="shared" si="8"/>
        <v>1002.73</v>
      </c>
    </row>
    <row r="72" spans="1:13" ht="12.75">
      <c r="A72" s="12">
        <v>7</v>
      </c>
      <c r="B72" s="96" t="s">
        <v>67</v>
      </c>
      <c r="C72" s="97">
        <v>1973</v>
      </c>
      <c r="D72" s="97" t="s">
        <v>20</v>
      </c>
      <c r="E72" s="97" t="s">
        <v>97</v>
      </c>
      <c r="F72" s="97" t="s">
        <v>73</v>
      </c>
      <c r="G72" s="94">
        <v>999</v>
      </c>
      <c r="H72" s="12">
        <v>0</v>
      </c>
      <c r="I72" s="12">
        <v>250.26</v>
      </c>
      <c r="J72" s="12">
        <v>356</v>
      </c>
      <c r="K72" s="29">
        <f t="shared" si="6"/>
        <v>356</v>
      </c>
      <c r="L72" s="27">
        <f t="shared" si="7"/>
        <v>1605.26</v>
      </c>
      <c r="M72" s="23">
        <f t="shared" si="8"/>
        <v>1283.48</v>
      </c>
    </row>
    <row r="73" spans="1:13" ht="12.75">
      <c r="A73" s="12">
        <v>8</v>
      </c>
      <c r="B73" s="66" t="s">
        <v>92</v>
      </c>
      <c r="C73" s="68">
        <v>1993</v>
      </c>
      <c r="D73" s="68" t="s">
        <v>20</v>
      </c>
      <c r="E73" s="66" t="s">
        <v>10</v>
      </c>
      <c r="F73" s="68" t="s">
        <v>9</v>
      </c>
      <c r="G73" s="12">
        <v>999</v>
      </c>
      <c r="H73" s="12">
        <v>0</v>
      </c>
      <c r="I73" s="12">
        <v>999</v>
      </c>
      <c r="J73" s="12">
        <v>0</v>
      </c>
      <c r="K73" s="29">
        <f t="shared" si="6"/>
        <v>0</v>
      </c>
      <c r="L73" s="27">
        <f t="shared" si="7"/>
        <v>1998</v>
      </c>
      <c r="M73" s="52">
        <f t="shared" si="8"/>
        <v>1676.22</v>
      </c>
    </row>
    <row r="74" spans="1:13" ht="12.75">
      <c r="A74" s="25"/>
      <c r="B74" s="18"/>
      <c r="C74" s="25"/>
      <c r="D74" s="25"/>
      <c r="E74" s="25"/>
      <c r="F74" s="25"/>
      <c r="G74" s="25"/>
      <c r="H74" s="25"/>
      <c r="I74" s="25"/>
      <c r="J74" s="18"/>
      <c r="K74" s="30"/>
      <c r="L74" s="48"/>
      <c r="M74" s="48"/>
    </row>
    <row r="75" spans="1:13" ht="12.75">
      <c r="A75" s="25"/>
      <c r="B75" s="17" t="s">
        <v>36</v>
      </c>
      <c r="C75" s="17"/>
      <c r="D75" s="17"/>
      <c r="E75" s="17" t="s">
        <v>37</v>
      </c>
      <c r="F75" s="17"/>
      <c r="G75" s="25"/>
      <c r="H75" s="25"/>
      <c r="I75" s="25"/>
      <c r="J75" s="18"/>
      <c r="K75" s="30"/>
      <c r="L75" s="48"/>
      <c r="M75" s="48"/>
    </row>
    <row r="76" spans="1:13" ht="12.75">
      <c r="A76" s="25"/>
      <c r="B76" s="17"/>
      <c r="C76" s="17"/>
      <c r="D76" s="17"/>
      <c r="E76" s="17"/>
      <c r="F76" s="17"/>
      <c r="G76" s="25"/>
      <c r="H76" s="25"/>
      <c r="I76" s="25"/>
      <c r="J76" s="18"/>
      <c r="K76" s="30"/>
      <c r="L76" s="48"/>
      <c r="M76" s="48"/>
    </row>
    <row r="77" spans="1:13" ht="12.75">
      <c r="A77" s="25"/>
      <c r="B77" s="17" t="s">
        <v>38</v>
      </c>
      <c r="C77" s="17"/>
      <c r="D77" s="17"/>
      <c r="E77" s="17" t="s">
        <v>96</v>
      </c>
      <c r="F77" s="17"/>
      <c r="G77" s="25"/>
      <c r="H77" s="25"/>
      <c r="I77" s="25"/>
      <c r="J77" s="18"/>
      <c r="K77" s="30"/>
      <c r="L77" s="48"/>
      <c r="M77" s="48"/>
    </row>
    <row r="78" spans="1:13" ht="12.75">
      <c r="A78" s="25"/>
      <c r="B78" s="17"/>
      <c r="C78" s="17"/>
      <c r="D78" s="17"/>
      <c r="E78" s="17"/>
      <c r="F78" s="17"/>
      <c r="G78" s="25"/>
      <c r="H78" s="25"/>
      <c r="I78" s="25"/>
      <c r="J78" s="18"/>
      <c r="K78" s="30"/>
      <c r="L78" s="48"/>
      <c r="M78" s="48"/>
    </row>
    <row r="79" spans="1:13" ht="12.75">
      <c r="A79" s="25"/>
      <c r="B79" s="17"/>
      <c r="C79" s="17"/>
      <c r="D79" s="17"/>
      <c r="E79" s="17"/>
      <c r="F79" s="17"/>
      <c r="G79" s="25"/>
      <c r="H79" s="25"/>
      <c r="I79" s="25"/>
      <c r="J79" s="18"/>
      <c r="K79" s="30"/>
      <c r="L79" s="48"/>
      <c r="M79" s="48"/>
    </row>
  </sheetData>
  <printOptions/>
  <pageMargins left="0.36" right="0.38" top="0.21" bottom="0.14" header="0.22" footer="0.1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3"/>
  <sheetViews>
    <sheetView view="pageBreakPreview" zoomScaleNormal="75" zoomScaleSheetLayoutView="100" workbookViewId="0" topLeftCell="A38">
      <selection activeCell="M59" sqref="M59"/>
    </sheetView>
  </sheetViews>
  <sheetFormatPr defaultColWidth="9.00390625" defaultRowHeight="12.75"/>
  <cols>
    <col min="1" max="1" width="5.375" style="0" customWidth="1"/>
    <col min="2" max="2" width="19.00390625" style="0" customWidth="1"/>
    <col min="3" max="3" width="6.875" style="0" customWidth="1"/>
    <col min="4" max="4" width="5.25390625" style="0" customWidth="1"/>
    <col min="5" max="5" width="12.625" style="0" customWidth="1"/>
    <col min="6" max="6" width="12.75390625" style="0" customWidth="1"/>
    <col min="7" max="7" width="11.125" style="0" customWidth="1"/>
    <col min="8" max="8" width="6.75390625" style="0" customWidth="1"/>
    <col min="10" max="10" width="7.875" style="0" customWidth="1"/>
    <col min="13" max="13" width="11.625" style="0" customWidth="1"/>
  </cols>
  <sheetData>
    <row r="1" spans="4:13" ht="20.25">
      <c r="D1" s="91" t="s">
        <v>77</v>
      </c>
      <c r="E1" s="90"/>
      <c r="F1" s="90"/>
      <c r="G1" s="90"/>
      <c r="H1" s="90"/>
      <c r="I1" s="19"/>
      <c r="L1" s="56"/>
      <c r="M1" s="55"/>
    </row>
    <row r="2" spans="4:13" ht="20.25">
      <c r="D2" s="91" t="s">
        <v>78</v>
      </c>
      <c r="E2" s="90"/>
      <c r="F2" s="90"/>
      <c r="G2" s="90"/>
      <c r="H2" s="90"/>
      <c r="I2" s="19"/>
      <c r="L2" s="56"/>
      <c r="M2" s="55"/>
    </row>
    <row r="3" spans="4:13" ht="18.75">
      <c r="D3" s="91" t="s">
        <v>79</v>
      </c>
      <c r="E3" s="19"/>
      <c r="F3" s="19"/>
      <c r="G3" s="19"/>
      <c r="H3" s="19"/>
      <c r="I3" s="19"/>
      <c r="L3" s="56"/>
      <c r="M3" s="55"/>
    </row>
    <row r="4" spans="12:13" ht="12.75">
      <c r="L4" s="56"/>
      <c r="M4" s="55"/>
    </row>
    <row r="5" spans="1:13" ht="18">
      <c r="A5" s="45" t="s">
        <v>76</v>
      </c>
      <c r="B5" s="45"/>
      <c r="C5" s="45"/>
      <c r="D5" s="45"/>
      <c r="E5" s="45"/>
      <c r="F5" s="45"/>
      <c r="G5" s="45"/>
      <c r="H5" s="45"/>
      <c r="I5" s="45"/>
      <c r="J5" s="20"/>
      <c r="K5" s="20"/>
      <c r="L5" s="56"/>
      <c r="M5" s="55"/>
    </row>
    <row r="6" spans="1:13" ht="18">
      <c r="A6" s="45"/>
      <c r="B6" s="45"/>
      <c r="C6" s="45"/>
      <c r="D6" s="45"/>
      <c r="E6" s="45"/>
      <c r="F6" s="45"/>
      <c r="G6" s="45"/>
      <c r="H6" s="45"/>
      <c r="I6" s="45"/>
      <c r="J6" s="20"/>
      <c r="K6" s="20"/>
      <c r="L6" s="55"/>
      <c r="M6" s="55"/>
    </row>
    <row r="7" spans="2:13" ht="12.75">
      <c r="B7" t="s">
        <v>103</v>
      </c>
      <c r="G7" t="s">
        <v>55</v>
      </c>
      <c r="L7" s="55"/>
      <c r="M7" s="55"/>
    </row>
    <row r="8" spans="7:13" ht="12.75">
      <c r="G8" s="44">
        <v>38591</v>
      </c>
      <c r="L8" s="55"/>
      <c r="M8" s="55"/>
    </row>
    <row r="9" spans="1:13" ht="12.75">
      <c r="A9" s="55"/>
      <c r="B9" s="55"/>
      <c r="C9" s="56" t="s">
        <v>22</v>
      </c>
      <c r="D9" s="56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7" t="s">
        <v>18</v>
      </c>
      <c r="B10" s="57" t="s">
        <v>1</v>
      </c>
      <c r="C10" s="57" t="s">
        <v>2</v>
      </c>
      <c r="D10" s="57" t="s">
        <v>4</v>
      </c>
      <c r="E10" s="58" t="s">
        <v>3</v>
      </c>
      <c r="F10" s="57" t="s">
        <v>54</v>
      </c>
      <c r="G10" s="59" t="s">
        <v>104</v>
      </c>
      <c r="H10" s="60"/>
      <c r="I10" s="59" t="s">
        <v>105</v>
      </c>
      <c r="J10" s="61"/>
      <c r="K10" s="62" t="s">
        <v>29</v>
      </c>
      <c r="L10" s="61"/>
      <c r="M10" s="63" t="s">
        <v>107</v>
      </c>
    </row>
    <row r="11" spans="1:13" ht="12.75">
      <c r="A11" s="64" t="s">
        <v>19</v>
      </c>
      <c r="B11" s="65"/>
      <c r="C11" s="64" t="s">
        <v>5</v>
      </c>
      <c r="D11" s="64"/>
      <c r="E11" s="64"/>
      <c r="F11" s="64"/>
      <c r="G11" s="68" t="s">
        <v>31</v>
      </c>
      <c r="H11" s="68" t="s">
        <v>30</v>
      </c>
      <c r="I11" s="68" t="s">
        <v>31</v>
      </c>
      <c r="J11" s="68" t="s">
        <v>30</v>
      </c>
      <c r="K11" s="57" t="s">
        <v>30</v>
      </c>
      <c r="L11" s="57" t="s">
        <v>34</v>
      </c>
      <c r="M11" s="67"/>
    </row>
    <row r="12" spans="1:17" ht="12.75">
      <c r="A12" s="12">
        <v>1</v>
      </c>
      <c r="B12" s="96" t="s">
        <v>24</v>
      </c>
      <c r="C12" s="97">
        <v>1987</v>
      </c>
      <c r="D12" s="97" t="s">
        <v>8</v>
      </c>
      <c r="E12" s="97" t="s">
        <v>7</v>
      </c>
      <c r="F12" s="97" t="s">
        <v>21</v>
      </c>
      <c r="G12" s="94">
        <v>132.7</v>
      </c>
      <c r="H12" s="12">
        <v>0</v>
      </c>
      <c r="I12" s="15">
        <v>131.26</v>
      </c>
      <c r="J12" s="12">
        <v>0</v>
      </c>
      <c r="K12" s="29">
        <f aca="true" t="shared" si="0" ref="K12:K21">SUM(H12+J12)</f>
        <v>0</v>
      </c>
      <c r="L12" s="27">
        <f aca="true" t="shared" si="1" ref="L12:L21">SUM(G12+H12+I12+J12)</f>
        <v>263.96</v>
      </c>
      <c r="M12" s="23">
        <v>0</v>
      </c>
      <c r="O12" s="37"/>
      <c r="P12" s="25"/>
      <c r="Q12" s="25"/>
    </row>
    <row r="13" spans="1:17" ht="12.75">
      <c r="A13" s="12">
        <v>2</v>
      </c>
      <c r="B13" s="96" t="s">
        <v>57</v>
      </c>
      <c r="C13" s="97">
        <v>1980</v>
      </c>
      <c r="D13" s="72" t="s">
        <v>8</v>
      </c>
      <c r="E13" s="97" t="s">
        <v>7</v>
      </c>
      <c r="F13" s="97" t="s">
        <v>15</v>
      </c>
      <c r="G13" s="94">
        <v>137.13</v>
      </c>
      <c r="H13" s="29">
        <v>2</v>
      </c>
      <c r="I13" s="15">
        <v>135.42</v>
      </c>
      <c r="J13" s="29">
        <v>2</v>
      </c>
      <c r="K13" s="29">
        <f t="shared" si="0"/>
        <v>4</v>
      </c>
      <c r="L13" s="27">
        <f t="shared" si="1"/>
        <v>276.54999999999995</v>
      </c>
      <c r="M13" s="23">
        <f>SUM(L13-L$12)</f>
        <v>12.589999999999975</v>
      </c>
      <c r="O13" s="25"/>
      <c r="P13" s="31"/>
      <c r="Q13" s="36"/>
    </row>
    <row r="14" spans="1:17" ht="12.75">
      <c r="A14" s="14">
        <v>3</v>
      </c>
      <c r="B14" s="96" t="s">
        <v>23</v>
      </c>
      <c r="C14" s="97">
        <v>1982</v>
      </c>
      <c r="D14" s="97" t="s">
        <v>8</v>
      </c>
      <c r="E14" s="97" t="s">
        <v>7</v>
      </c>
      <c r="F14" s="97" t="s">
        <v>21</v>
      </c>
      <c r="G14" s="94">
        <v>142.51</v>
      </c>
      <c r="H14" s="12">
        <v>2</v>
      </c>
      <c r="I14" s="15">
        <v>143.23</v>
      </c>
      <c r="J14" s="29">
        <v>0</v>
      </c>
      <c r="K14" s="29">
        <f t="shared" si="0"/>
        <v>2</v>
      </c>
      <c r="L14" s="27">
        <f t="shared" si="1"/>
        <v>287.74</v>
      </c>
      <c r="M14" s="23">
        <f aca="true" t="shared" si="2" ref="M14:M21">SUM(L14-L$12)</f>
        <v>23.78000000000003</v>
      </c>
      <c r="O14" s="25"/>
      <c r="P14" s="31"/>
      <c r="Q14" s="36"/>
    </row>
    <row r="15" spans="1:17" ht="12.75">
      <c r="A15" s="12">
        <v>4</v>
      </c>
      <c r="B15" s="66" t="s">
        <v>69</v>
      </c>
      <c r="C15" s="68">
        <v>1985</v>
      </c>
      <c r="D15" s="68">
        <v>1</v>
      </c>
      <c r="E15" s="68" t="s">
        <v>51</v>
      </c>
      <c r="F15" s="68" t="s">
        <v>91</v>
      </c>
      <c r="G15" s="94">
        <v>155.82</v>
      </c>
      <c r="H15" s="12">
        <v>6</v>
      </c>
      <c r="I15" s="15">
        <v>155.8</v>
      </c>
      <c r="J15" s="29">
        <v>2</v>
      </c>
      <c r="K15" s="29">
        <f t="shared" si="0"/>
        <v>8</v>
      </c>
      <c r="L15" s="27">
        <f t="shared" si="1"/>
        <v>319.62</v>
      </c>
      <c r="M15" s="23">
        <f t="shared" si="2"/>
        <v>55.660000000000025</v>
      </c>
      <c r="O15" s="25"/>
      <c r="P15" s="31"/>
      <c r="Q15" s="36"/>
    </row>
    <row r="16" spans="1:17" ht="12.75">
      <c r="A16" s="12">
        <v>5</v>
      </c>
      <c r="B16" s="98" t="s">
        <v>89</v>
      </c>
      <c r="C16" s="97">
        <v>1973</v>
      </c>
      <c r="D16" s="72" t="s">
        <v>12</v>
      </c>
      <c r="E16" s="97" t="s">
        <v>51</v>
      </c>
      <c r="F16" s="68" t="s">
        <v>91</v>
      </c>
      <c r="G16" s="94">
        <v>164.57</v>
      </c>
      <c r="H16" s="29">
        <v>0</v>
      </c>
      <c r="I16" s="15">
        <v>155.09</v>
      </c>
      <c r="J16" s="29">
        <v>4</v>
      </c>
      <c r="K16" s="29">
        <f t="shared" si="0"/>
        <v>4</v>
      </c>
      <c r="L16" s="27">
        <f t="shared" si="1"/>
        <v>323.65999999999997</v>
      </c>
      <c r="M16" s="23">
        <f t="shared" si="2"/>
        <v>59.69999999999999</v>
      </c>
      <c r="O16" s="25"/>
      <c r="P16" s="31"/>
      <c r="Q16" s="36"/>
    </row>
    <row r="17" spans="1:17" ht="12.75">
      <c r="A17" s="12">
        <v>6</v>
      </c>
      <c r="B17" s="96" t="s">
        <v>53</v>
      </c>
      <c r="C17" s="97">
        <v>1977</v>
      </c>
      <c r="D17" s="97" t="s">
        <v>8</v>
      </c>
      <c r="E17" s="97" t="s">
        <v>10</v>
      </c>
      <c r="F17" s="97" t="s">
        <v>9</v>
      </c>
      <c r="G17" s="94">
        <v>156.54</v>
      </c>
      <c r="H17" s="14">
        <v>2</v>
      </c>
      <c r="I17" s="15">
        <v>166.8</v>
      </c>
      <c r="J17" s="29">
        <v>2</v>
      </c>
      <c r="K17" s="29">
        <f t="shared" si="0"/>
        <v>4</v>
      </c>
      <c r="L17" s="27">
        <f t="shared" si="1"/>
        <v>327.34000000000003</v>
      </c>
      <c r="M17" s="23">
        <f t="shared" si="2"/>
        <v>63.38000000000005</v>
      </c>
      <c r="O17" s="25"/>
      <c r="P17" s="31"/>
      <c r="Q17" s="36"/>
    </row>
    <row r="18" spans="1:17" ht="12.75">
      <c r="A18" s="12">
        <v>7</v>
      </c>
      <c r="B18" s="69" t="s">
        <v>27</v>
      </c>
      <c r="C18" s="70">
        <v>1986</v>
      </c>
      <c r="D18" s="70" t="s">
        <v>12</v>
      </c>
      <c r="E18" s="68" t="s">
        <v>7</v>
      </c>
      <c r="F18" s="68" t="s">
        <v>15</v>
      </c>
      <c r="G18" s="94">
        <v>161.48</v>
      </c>
      <c r="H18" s="29">
        <v>4</v>
      </c>
      <c r="I18" s="15">
        <v>160.08</v>
      </c>
      <c r="J18" s="29">
        <v>4</v>
      </c>
      <c r="K18" s="29">
        <f t="shared" si="0"/>
        <v>8</v>
      </c>
      <c r="L18" s="27">
        <f t="shared" si="1"/>
        <v>329.56</v>
      </c>
      <c r="M18" s="23">
        <f t="shared" si="2"/>
        <v>65.60000000000002</v>
      </c>
      <c r="O18" s="25"/>
      <c r="P18" s="31"/>
      <c r="Q18" s="36"/>
    </row>
    <row r="19" spans="1:13" ht="12.75">
      <c r="A19" s="68">
        <v>8</v>
      </c>
      <c r="B19" s="66" t="s">
        <v>35</v>
      </c>
      <c r="C19" s="68">
        <v>1985</v>
      </c>
      <c r="D19" s="72" t="s">
        <v>8</v>
      </c>
      <c r="E19" s="97" t="s">
        <v>7</v>
      </c>
      <c r="F19" s="97" t="s">
        <v>15</v>
      </c>
      <c r="G19" s="120">
        <v>140.01</v>
      </c>
      <c r="H19" s="68">
        <v>6</v>
      </c>
      <c r="I19" s="15">
        <v>146.54</v>
      </c>
      <c r="J19" s="12">
        <v>52</v>
      </c>
      <c r="K19" s="29">
        <f t="shared" si="0"/>
        <v>58</v>
      </c>
      <c r="L19" s="27">
        <f t="shared" si="1"/>
        <v>344.54999999999995</v>
      </c>
      <c r="M19" s="23">
        <f t="shared" si="2"/>
        <v>80.58999999999997</v>
      </c>
    </row>
    <row r="20" spans="1:17" ht="12.75">
      <c r="A20" s="12">
        <v>9</v>
      </c>
      <c r="B20" s="96" t="s">
        <v>25</v>
      </c>
      <c r="C20" s="97">
        <v>1986</v>
      </c>
      <c r="D20" s="97" t="s">
        <v>8</v>
      </c>
      <c r="E20" s="97" t="s">
        <v>10</v>
      </c>
      <c r="F20" s="97" t="s">
        <v>9</v>
      </c>
      <c r="G20" s="94">
        <v>139.11</v>
      </c>
      <c r="H20" s="29">
        <v>8</v>
      </c>
      <c r="I20" s="15">
        <v>141.51</v>
      </c>
      <c r="J20" s="29">
        <v>56</v>
      </c>
      <c r="K20" s="29">
        <f t="shared" si="0"/>
        <v>64</v>
      </c>
      <c r="L20" s="27">
        <f t="shared" si="1"/>
        <v>344.62</v>
      </c>
      <c r="M20" s="23">
        <f t="shared" si="2"/>
        <v>80.66000000000003</v>
      </c>
      <c r="O20" s="25"/>
      <c r="P20" s="31"/>
      <c r="Q20" s="36"/>
    </row>
    <row r="21" spans="1:17" ht="12.75">
      <c r="A21" s="12">
        <v>10</v>
      </c>
      <c r="B21" s="96" t="s">
        <v>26</v>
      </c>
      <c r="C21" s="97">
        <v>1989</v>
      </c>
      <c r="D21" s="97" t="s">
        <v>12</v>
      </c>
      <c r="E21" s="97" t="s">
        <v>10</v>
      </c>
      <c r="F21" s="97" t="s">
        <v>9</v>
      </c>
      <c r="G21" s="94">
        <v>157.01</v>
      </c>
      <c r="H21" s="29">
        <v>2</v>
      </c>
      <c r="I21" s="15">
        <v>189.7</v>
      </c>
      <c r="J21" s="29">
        <v>0</v>
      </c>
      <c r="K21" s="29">
        <f t="shared" si="0"/>
        <v>2</v>
      </c>
      <c r="L21" s="27">
        <f t="shared" si="1"/>
        <v>348.71</v>
      </c>
      <c r="M21" s="23">
        <f t="shared" si="2"/>
        <v>84.75</v>
      </c>
      <c r="O21" s="25"/>
      <c r="P21" s="31"/>
      <c r="Q21" s="36"/>
    </row>
    <row r="22" spans="1:17" ht="12.75">
      <c r="A22" s="14">
        <v>11</v>
      </c>
      <c r="B22" s="96" t="s">
        <v>83</v>
      </c>
      <c r="C22" s="97">
        <v>1973</v>
      </c>
      <c r="D22" s="72">
        <v>2</v>
      </c>
      <c r="E22" s="97" t="s">
        <v>51</v>
      </c>
      <c r="F22" s="97" t="s">
        <v>84</v>
      </c>
      <c r="G22" s="94">
        <v>167.92</v>
      </c>
      <c r="H22" s="29">
        <v>0</v>
      </c>
      <c r="I22" s="28"/>
      <c r="J22" s="29"/>
      <c r="K22" s="29">
        <f aca="true" t="shared" si="3" ref="K22:K37">SUM(H22+J22)</f>
        <v>0</v>
      </c>
      <c r="L22" s="27">
        <f aca="true" t="shared" si="4" ref="L22:L37">SUM(G22+H22+I22+J22)</f>
        <v>167.92</v>
      </c>
      <c r="M22" s="23"/>
      <c r="O22" s="16"/>
      <c r="P22" s="16"/>
      <c r="Q22" s="16"/>
    </row>
    <row r="23" spans="1:17" ht="12.75">
      <c r="A23" s="12">
        <v>12</v>
      </c>
      <c r="B23" s="66" t="s">
        <v>70</v>
      </c>
      <c r="C23" s="68">
        <v>1962</v>
      </c>
      <c r="D23" s="68">
        <v>1</v>
      </c>
      <c r="E23" s="68" t="s">
        <v>51</v>
      </c>
      <c r="F23" s="68" t="s">
        <v>91</v>
      </c>
      <c r="G23" s="95">
        <v>170.09</v>
      </c>
      <c r="H23" s="14">
        <v>6</v>
      </c>
      <c r="I23" s="14"/>
      <c r="J23" s="14"/>
      <c r="K23" s="29">
        <f t="shared" si="3"/>
        <v>6</v>
      </c>
      <c r="L23" s="27">
        <f t="shared" si="4"/>
        <v>176.09</v>
      </c>
      <c r="M23" s="23"/>
      <c r="O23" s="25"/>
      <c r="P23" s="31"/>
      <c r="Q23" s="36"/>
    </row>
    <row r="24" spans="1:17" ht="12.75">
      <c r="A24" s="12">
        <v>13</v>
      </c>
      <c r="B24" s="96" t="s">
        <v>88</v>
      </c>
      <c r="C24" s="97">
        <v>1969</v>
      </c>
      <c r="D24" s="97" t="s">
        <v>12</v>
      </c>
      <c r="E24" s="97" t="s">
        <v>51</v>
      </c>
      <c r="F24" s="68" t="s">
        <v>91</v>
      </c>
      <c r="G24" s="94">
        <v>174.86</v>
      </c>
      <c r="H24" s="12">
        <v>6</v>
      </c>
      <c r="I24" s="15"/>
      <c r="J24" s="29"/>
      <c r="K24" s="29">
        <f t="shared" si="3"/>
        <v>6</v>
      </c>
      <c r="L24" s="27">
        <f t="shared" si="4"/>
        <v>180.86</v>
      </c>
      <c r="M24" s="23"/>
      <c r="O24" s="25"/>
      <c r="P24" s="31"/>
      <c r="Q24" s="36"/>
    </row>
    <row r="25" spans="1:17" ht="12.75">
      <c r="A25" s="14">
        <v>14</v>
      </c>
      <c r="B25" s="66" t="s">
        <v>98</v>
      </c>
      <c r="C25" s="68">
        <v>1979</v>
      </c>
      <c r="D25" s="68">
        <v>1</v>
      </c>
      <c r="E25" s="68" t="s">
        <v>51</v>
      </c>
      <c r="F25" s="97" t="s">
        <v>84</v>
      </c>
      <c r="G25" s="94">
        <v>179.01</v>
      </c>
      <c r="H25" s="29">
        <v>2</v>
      </c>
      <c r="I25" s="15"/>
      <c r="J25" s="29"/>
      <c r="K25" s="29">
        <f t="shared" si="3"/>
        <v>2</v>
      </c>
      <c r="L25" s="27">
        <f t="shared" si="4"/>
        <v>181.01</v>
      </c>
      <c r="M25" s="23"/>
      <c r="O25" s="25"/>
      <c r="P25" s="31"/>
      <c r="Q25" s="36"/>
    </row>
    <row r="26" spans="1:17" ht="12.75">
      <c r="A26" s="14">
        <v>15</v>
      </c>
      <c r="B26" s="96" t="s">
        <v>86</v>
      </c>
      <c r="C26" s="97">
        <v>1962</v>
      </c>
      <c r="D26" s="97">
        <v>1</v>
      </c>
      <c r="E26" s="97" t="s">
        <v>51</v>
      </c>
      <c r="F26" s="68" t="s">
        <v>91</v>
      </c>
      <c r="G26" s="94">
        <v>176.26</v>
      </c>
      <c r="H26" s="29">
        <v>6</v>
      </c>
      <c r="I26" s="28"/>
      <c r="J26" s="29"/>
      <c r="K26" s="29">
        <f t="shared" si="3"/>
        <v>6</v>
      </c>
      <c r="L26" s="27">
        <f t="shared" si="4"/>
        <v>182.26</v>
      </c>
      <c r="M26" s="23"/>
      <c r="O26" s="37"/>
      <c r="P26" s="25"/>
      <c r="Q26" s="25"/>
    </row>
    <row r="27" spans="1:17" ht="12.75">
      <c r="A27" s="14">
        <v>16</v>
      </c>
      <c r="B27" s="66" t="s">
        <v>48</v>
      </c>
      <c r="C27" s="68">
        <v>1981</v>
      </c>
      <c r="D27" s="68" t="s">
        <v>8</v>
      </c>
      <c r="E27" s="68" t="s">
        <v>7</v>
      </c>
      <c r="F27" s="68" t="s">
        <v>15</v>
      </c>
      <c r="G27" s="94">
        <v>181.11</v>
      </c>
      <c r="H27" s="29">
        <v>4</v>
      </c>
      <c r="I27" s="15"/>
      <c r="J27" s="29"/>
      <c r="K27" s="29">
        <f t="shared" si="3"/>
        <v>4</v>
      </c>
      <c r="L27" s="27">
        <f t="shared" si="4"/>
        <v>185.11</v>
      </c>
      <c r="M27" s="23"/>
      <c r="O27" s="25"/>
      <c r="P27" s="31"/>
      <c r="Q27" s="36"/>
    </row>
    <row r="28" spans="1:17" ht="12.75">
      <c r="A28" s="14">
        <v>17</v>
      </c>
      <c r="B28" s="96" t="s">
        <v>90</v>
      </c>
      <c r="C28" s="97">
        <v>1962</v>
      </c>
      <c r="D28" s="97" t="s">
        <v>8</v>
      </c>
      <c r="E28" s="97" t="s">
        <v>7</v>
      </c>
      <c r="F28" s="97" t="s">
        <v>50</v>
      </c>
      <c r="G28" s="94">
        <v>181.09</v>
      </c>
      <c r="H28" s="29">
        <v>6</v>
      </c>
      <c r="I28" s="15"/>
      <c r="J28" s="29"/>
      <c r="K28" s="29">
        <f t="shared" si="3"/>
        <v>6</v>
      </c>
      <c r="L28" s="27">
        <f t="shared" si="4"/>
        <v>187.09</v>
      </c>
      <c r="M28" s="23"/>
      <c r="O28" s="25"/>
      <c r="P28" s="31"/>
      <c r="Q28" s="36"/>
    </row>
    <row r="29" spans="1:17" ht="12.75">
      <c r="A29" s="14">
        <v>18</v>
      </c>
      <c r="B29" s="96" t="s">
        <v>85</v>
      </c>
      <c r="C29" s="97">
        <v>1978</v>
      </c>
      <c r="D29" s="97">
        <v>2</v>
      </c>
      <c r="E29" s="97" t="s">
        <v>51</v>
      </c>
      <c r="F29" s="97" t="s">
        <v>84</v>
      </c>
      <c r="G29" s="94">
        <v>183.8</v>
      </c>
      <c r="H29" s="29">
        <v>6</v>
      </c>
      <c r="I29" s="28"/>
      <c r="J29" s="29"/>
      <c r="K29" s="29">
        <f t="shared" si="3"/>
        <v>6</v>
      </c>
      <c r="L29" s="27">
        <f t="shared" si="4"/>
        <v>189.8</v>
      </c>
      <c r="M29" s="23"/>
      <c r="O29" s="25"/>
      <c r="P29" s="31"/>
      <c r="Q29" s="36"/>
    </row>
    <row r="30" spans="1:17" ht="12.75">
      <c r="A30" s="14">
        <v>19</v>
      </c>
      <c r="B30" s="96" t="s">
        <v>39</v>
      </c>
      <c r="C30" s="97">
        <v>1993</v>
      </c>
      <c r="D30" s="72" t="s">
        <v>20</v>
      </c>
      <c r="E30" s="97" t="s">
        <v>10</v>
      </c>
      <c r="F30" s="97" t="s">
        <v>9</v>
      </c>
      <c r="G30" s="94">
        <v>179.35</v>
      </c>
      <c r="H30" s="12">
        <v>14</v>
      </c>
      <c r="I30" s="12"/>
      <c r="J30" s="12"/>
      <c r="K30" s="29">
        <f t="shared" si="3"/>
        <v>14</v>
      </c>
      <c r="L30" s="27">
        <f t="shared" si="4"/>
        <v>193.35</v>
      </c>
      <c r="M30" s="23"/>
      <c r="O30" s="25"/>
      <c r="P30" s="31"/>
      <c r="Q30" s="36"/>
    </row>
    <row r="31" spans="1:17" ht="12.75">
      <c r="A31" s="14">
        <v>20</v>
      </c>
      <c r="B31" s="96" t="s">
        <v>102</v>
      </c>
      <c r="C31" s="97">
        <v>1979</v>
      </c>
      <c r="D31" s="97">
        <v>3</v>
      </c>
      <c r="E31" s="97" t="s">
        <v>51</v>
      </c>
      <c r="F31" s="97" t="s">
        <v>52</v>
      </c>
      <c r="G31" s="94">
        <v>193.32</v>
      </c>
      <c r="H31" s="12">
        <v>8</v>
      </c>
      <c r="I31" s="28"/>
      <c r="J31" s="29"/>
      <c r="K31" s="29">
        <f t="shared" si="3"/>
        <v>8</v>
      </c>
      <c r="L31" s="27">
        <f t="shared" si="4"/>
        <v>201.32</v>
      </c>
      <c r="M31" s="23"/>
      <c r="O31" s="25"/>
      <c r="P31" s="25"/>
      <c r="Q31" s="25"/>
    </row>
    <row r="32" spans="1:17" ht="12.75">
      <c r="A32" s="12">
        <v>21</v>
      </c>
      <c r="B32" s="98" t="s">
        <v>87</v>
      </c>
      <c r="C32" s="72">
        <v>1976</v>
      </c>
      <c r="D32" s="72">
        <v>1</v>
      </c>
      <c r="E32" s="97" t="s">
        <v>51</v>
      </c>
      <c r="F32" s="68" t="s">
        <v>91</v>
      </c>
      <c r="G32" s="94">
        <v>241.08</v>
      </c>
      <c r="H32" s="29">
        <v>8</v>
      </c>
      <c r="I32" s="15"/>
      <c r="J32" s="29"/>
      <c r="K32" s="29">
        <f t="shared" si="3"/>
        <v>8</v>
      </c>
      <c r="L32" s="27">
        <f t="shared" si="4"/>
        <v>249.08</v>
      </c>
      <c r="M32" s="23"/>
      <c r="O32" s="25"/>
      <c r="P32" s="31"/>
      <c r="Q32" s="36"/>
    </row>
    <row r="33" spans="1:17" ht="12.75">
      <c r="A33" s="12">
        <v>22</v>
      </c>
      <c r="B33" s="98" t="s">
        <v>65</v>
      </c>
      <c r="C33" s="72">
        <v>1974</v>
      </c>
      <c r="D33" s="72">
        <v>3</v>
      </c>
      <c r="E33" s="97" t="s">
        <v>51</v>
      </c>
      <c r="F33" s="97" t="s">
        <v>52</v>
      </c>
      <c r="G33" s="94">
        <v>202.86</v>
      </c>
      <c r="H33" s="12">
        <v>60</v>
      </c>
      <c r="I33" s="28"/>
      <c r="J33" s="29"/>
      <c r="K33" s="29">
        <f t="shared" si="3"/>
        <v>60</v>
      </c>
      <c r="L33" s="27">
        <f t="shared" si="4"/>
        <v>262.86</v>
      </c>
      <c r="M33" s="23"/>
      <c r="O33" s="25"/>
      <c r="P33" s="16"/>
      <c r="Q33" s="25"/>
    </row>
    <row r="34" spans="1:17" ht="12.75">
      <c r="A34" s="14">
        <v>23</v>
      </c>
      <c r="B34" s="96" t="s">
        <v>62</v>
      </c>
      <c r="C34" s="97">
        <v>1978</v>
      </c>
      <c r="D34" s="97">
        <v>1</v>
      </c>
      <c r="E34" s="97" t="s">
        <v>51</v>
      </c>
      <c r="F34" s="97" t="s">
        <v>52</v>
      </c>
      <c r="G34" s="94">
        <v>219.2</v>
      </c>
      <c r="H34" s="12">
        <v>56</v>
      </c>
      <c r="I34" s="15"/>
      <c r="J34" s="29"/>
      <c r="K34" s="29">
        <f t="shared" si="3"/>
        <v>56</v>
      </c>
      <c r="L34" s="27">
        <f t="shared" si="4"/>
        <v>275.2</v>
      </c>
      <c r="M34" s="23"/>
      <c r="O34" s="25"/>
      <c r="P34" s="31"/>
      <c r="Q34" s="36"/>
    </row>
    <row r="35" spans="1:17" ht="12.75">
      <c r="A35" s="12">
        <v>24</v>
      </c>
      <c r="B35" s="66" t="s">
        <v>58</v>
      </c>
      <c r="C35" s="68">
        <v>1994</v>
      </c>
      <c r="D35" s="68" t="s">
        <v>20</v>
      </c>
      <c r="E35" s="68" t="s">
        <v>7</v>
      </c>
      <c r="F35" s="68" t="s">
        <v>40</v>
      </c>
      <c r="G35" s="94">
        <v>226.95</v>
      </c>
      <c r="H35" s="12">
        <v>64</v>
      </c>
      <c r="I35" s="15"/>
      <c r="J35" s="29"/>
      <c r="K35" s="29">
        <f t="shared" si="3"/>
        <v>64</v>
      </c>
      <c r="L35" s="27">
        <f t="shared" si="4"/>
        <v>290.95</v>
      </c>
      <c r="M35" s="23"/>
      <c r="O35" s="25"/>
      <c r="P35" s="31"/>
      <c r="Q35" s="36"/>
    </row>
    <row r="36" spans="1:17" ht="12.75">
      <c r="A36" s="12">
        <v>25</v>
      </c>
      <c r="B36" s="98" t="s">
        <v>64</v>
      </c>
      <c r="C36" s="72">
        <v>1975</v>
      </c>
      <c r="D36" s="97">
        <v>3</v>
      </c>
      <c r="E36" s="97" t="s">
        <v>51</v>
      </c>
      <c r="F36" s="97" t="s">
        <v>52</v>
      </c>
      <c r="G36" s="94">
        <v>197.39</v>
      </c>
      <c r="H36" s="29">
        <v>110</v>
      </c>
      <c r="I36" s="28"/>
      <c r="J36" s="29"/>
      <c r="K36" s="29">
        <f t="shared" si="3"/>
        <v>110</v>
      </c>
      <c r="L36" s="27">
        <f t="shared" si="4"/>
        <v>307.39</v>
      </c>
      <c r="M36" s="23"/>
      <c r="O36" s="25"/>
      <c r="P36" s="31"/>
      <c r="Q36" s="36"/>
    </row>
    <row r="37" spans="1:17" ht="12.75">
      <c r="A37" s="14">
        <v>26</v>
      </c>
      <c r="B37" s="96" t="s">
        <v>75</v>
      </c>
      <c r="C37" s="97">
        <v>1976</v>
      </c>
      <c r="D37" s="72">
        <v>3</v>
      </c>
      <c r="E37" s="97" t="s">
        <v>51</v>
      </c>
      <c r="F37" s="97" t="s">
        <v>52</v>
      </c>
      <c r="G37" s="12">
        <v>999</v>
      </c>
      <c r="H37" s="12">
        <v>0</v>
      </c>
      <c r="I37" s="12"/>
      <c r="J37" s="12"/>
      <c r="K37" s="29">
        <f t="shared" si="3"/>
        <v>0</v>
      </c>
      <c r="L37" s="27">
        <f t="shared" si="4"/>
        <v>999</v>
      </c>
      <c r="M37" s="52"/>
      <c r="O37" s="25"/>
      <c r="P37" s="25"/>
      <c r="Q37" s="25"/>
    </row>
    <row r="38" spans="1:13" ht="12.75">
      <c r="A38" s="55"/>
      <c r="B38" s="117"/>
      <c r="C38" s="75"/>
      <c r="D38" s="75"/>
      <c r="E38" s="75"/>
      <c r="F38" s="76"/>
      <c r="G38" s="55"/>
      <c r="H38" s="55"/>
      <c r="I38" s="55"/>
      <c r="J38" s="55"/>
      <c r="K38" s="55"/>
      <c r="L38" s="55"/>
      <c r="M38" s="55"/>
    </row>
    <row r="39" spans="1:13" ht="12.75">
      <c r="A39" s="55"/>
      <c r="B39" s="55"/>
      <c r="C39" s="56" t="s">
        <v>0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 ht="12.75">
      <c r="A40" s="57" t="s">
        <v>18</v>
      </c>
      <c r="B40" s="57" t="s">
        <v>1</v>
      </c>
      <c r="C40" s="57" t="s">
        <v>2</v>
      </c>
      <c r="D40" s="57" t="s">
        <v>4</v>
      </c>
      <c r="E40" s="58" t="s">
        <v>3</v>
      </c>
      <c r="F40" s="57" t="s">
        <v>54</v>
      </c>
      <c r="G40" s="59" t="s">
        <v>104</v>
      </c>
      <c r="H40" s="60"/>
      <c r="I40" s="59" t="s">
        <v>105</v>
      </c>
      <c r="J40" s="61"/>
      <c r="K40" s="62" t="s">
        <v>29</v>
      </c>
      <c r="L40" s="61"/>
      <c r="M40" s="63" t="s">
        <v>107</v>
      </c>
    </row>
    <row r="41" spans="1:13" ht="12.75">
      <c r="A41" s="64" t="s">
        <v>19</v>
      </c>
      <c r="B41" s="65"/>
      <c r="C41" s="64" t="s">
        <v>5</v>
      </c>
      <c r="D41" s="64"/>
      <c r="E41" s="64"/>
      <c r="F41" s="64"/>
      <c r="G41" s="68" t="s">
        <v>31</v>
      </c>
      <c r="H41" s="68" t="s">
        <v>30</v>
      </c>
      <c r="I41" s="68" t="s">
        <v>31</v>
      </c>
      <c r="J41" s="68" t="s">
        <v>30</v>
      </c>
      <c r="K41" s="57" t="s">
        <v>30</v>
      </c>
      <c r="L41" s="57" t="s">
        <v>34</v>
      </c>
      <c r="M41" s="67"/>
    </row>
    <row r="42" spans="1:13" ht="12.75">
      <c r="A42" s="68">
        <v>198</v>
      </c>
      <c r="B42" s="96" t="s">
        <v>13</v>
      </c>
      <c r="C42" s="97">
        <v>1984</v>
      </c>
      <c r="D42" s="97" t="s">
        <v>8</v>
      </c>
      <c r="E42" s="97" t="s">
        <v>7</v>
      </c>
      <c r="F42" s="97" t="s">
        <v>21</v>
      </c>
      <c r="G42" s="94">
        <v>138.16</v>
      </c>
      <c r="H42" s="12">
        <v>0</v>
      </c>
      <c r="I42" s="12">
        <v>138.8</v>
      </c>
      <c r="J42" s="12">
        <v>2</v>
      </c>
      <c r="K42" s="29">
        <f aca="true" t="shared" si="5" ref="K42:K47">SUM(H42+J42)</f>
        <v>2</v>
      </c>
      <c r="L42" s="27">
        <f aca="true" t="shared" si="6" ref="L42:L47">SUM(G42+H42+I42+J42)</f>
        <v>278.96000000000004</v>
      </c>
      <c r="M42" s="23">
        <v>0</v>
      </c>
    </row>
    <row r="43" spans="1:13" ht="12.75">
      <c r="A43" s="68">
        <v>33</v>
      </c>
      <c r="B43" s="96" t="s">
        <v>6</v>
      </c>
      <c r="C43" s="97">
        <v>1980</v>
      </c>
      <c r="D43" s="97" t="s">
        <v>8</v>
      </c>
      <c r="E43" s="97" t="s">
        <v>7</v>
      </c>
      <c r="F43" s="72" t="s">
        <v>40</v>
      </c>
      <c r="G43" s="94">
        <v>139.07</v>
      </c>
      <c r="H43" s="12">
        <v>0</v>
      </c>
      <c r="I43" s="12">
        <v>137.99</v>
      </c>
      <c r="J43" s="12">
        <v>2</v>
      </c>
      <c r="K43" s="29">
        <f t="shared" si="5"/>
        <v>2</v>
      </c>
      <c r="L43" s="27">
        <f t="shared" si="6"/>
        <v>279.06</v>
      </c>
      <c r="M43" s="23">
        <f>SUM(L43-L$42)</f>
        <v>0.0999999999999659</v>
      </c>
    </row>
    <row r="44" spans="1:13" ht="12.75">
      <c r="A44" s="68" t="s">
        <v>106</v>
      </c>
      <c r="B44" s="96" t="s">
        <v>11</v>
      </c>
      <c r="C44" s="97">
        <v>1987</v>
      </c>
      <c r="D44" s="97" t="s">
        <v>8</v>
      </c>
      <c r="E44" s="97" t="s">
        <v>7</v>
      </c>
      <c r="F44" s="97" t="s">
        <v>21</v>
      </c>
      <c r="G44" s="94">
        <v>143.39</v>
      </c>
      <c r="H44" s="12">
        <v>2</v>
      </c>
      <c r="I44" s="12">
        <v>144.7</v>
      </c>
      <c r="J44" s="12">
        <v>2</v>
      </c>
      <c r="K44" s="29">
        <f t="shared" si="5"/>
        <v>4</v>
      </c>
      <c r="L44" s="27">
        <f t="shared" si="6"/>
        <v>292.09</v>
      </c>
      <c r="M44" s="23">
        <f>SUM(L44-L$42)</f>
        <v>13.129999999999939</v>
      </c>
    </row>
    <row r="45" spans="1:13" ht="12.75">
      <c r="A45" s="68">
        <v>57</v>
      </c>
      <c r="B45" s="96" t="s">
        <v>41</v>
      </c>
      <c r="C45" s="97">
        <v>1990</v>
      </c>
      <c r="D45" s="72" t="s">
        <v>20</v>
      </c>
      <c r="E45" s="97" t="s">
        <v>10</v>
      </c>
      <c r="F45" s="97" t="s">
        <v>9</v>
      </c>
      <c r="G45" s="94">
        <v>224.39</v>
      </c>
      <c r="H45" s="12">
        <v>62</v>
      </c>
      <c r="I45" s="12">
        <v>213.36</v>
      </c>
      <c r="J45" s="12">
        <v>8</v>
      </c>
      <c r="K45" s="29">
        <f t="shared" si="5"/>
        <v>70</v>
      </c>
      <c r="L45" s="27">
        <f t="shared" si="6"/>
        <v>507.75</v>
      </c>
      <c r="M45" s="23">
        <f>SUM(L45-L$42)</f>
        <v>228.78999999999996</v>
      </c>
    </row>
    <row r="46" spans="1:13" ht="12.75">
      <c r="A46" s="68">
        <v>97</v>
      </c>
      <c r="B46" s="96" t="s">
        <v>42</v>
      </c>
      <c r="C46" s="97">
        <v>1993</v>
      </c>
      <c r="D46" s="72" t="s">
        <v>20</v>
      </c>
      <c r="E46" s="97" t="s">
        <v>10</v>
      </c>
      <c r="F46" s="97" t="s">
        <v>9</v>
      </c>
      <c r="G46" s="94">
        <v>209.41</v>
      </c>
      <c r="H46" s="14">
        <v>102</v>
      </c>
      <c r="I46" s="12">
        <v>226.89</v>
      </c>
      <c r="J46" s="12">
        <v>4</v>
      </c>
      <c r="K46" s="29">
        <f t="shared" si="5"/>
        <v>106</v>
      </c>
      <c r="L46" s="27">
        <f t="shared" si="6"/>
        <v>542.3</v>
      </c>
      <c r="M46" s="23">
        <f>SUM(L46-L$42)</f>
        <v>263.3399999999999</v>
      </c>
    </row>
    <row r="47" spans="1:13" ht="12.75">
      <c r="A47" s="68">
        <v>86</v>
      </c>
      <c r="B47" s="96" t="s">
        <v>66</v>
      </c>
      <c r="C47" s="97">
        <v>1993</v>
      </c>
      <c r="D47" s="97" t="s">
        <v>20</v>
      </c>
      <c r="E47" s="97" t="s">
        <v>10</v>
      </c>
      <c r="F47" s="97" t="s">
        <v>9</v>
      </c>
      <c r="G47" s="94">
        <v>999</v>
      </c>
      <c r="H47" s="14">
        <v>0</v>
      </c>
      <c r="I47" s="12"/>
      <c r="J47" s="12"/>
      <c r="K47" s="29">
        <f t="shared" si="5"/>
        <v>0</v>
      </c>
      <c r="L47" s="27">
        <f t="shared" si="6"/>
        <v>999</v>
      </c>
      <c r="M47" s="52"/>
    </row>
    <row r="48" spans="1:13" ht="12.75">
      <c r="A48" s="75"/>
      <c r="B48" s="79"/>
      <c r="C48" s="74"/>
      <c r="D48" s="76"/>
      <c r="E48" s="55"/>
      <c r="F48" s="75"/>
      <c r="G48" s="75"/>
      <c r="H48" s="77"/>
      <c r="I48" s="74"/>
      <c r="J48" s="75"/>
      <c r="K48" s="75"/>
      <c r="L48" s="77"/>
      <c r="M48" s="77"/>
    </row>
    <row r="49" spans="1:13" ht="12.75">
      <c r="A49" s="55"/>
      <c r="B49" s="55"/>
      <c r="C49" s="56" t="s">
        <v>43</v>
      </c>
      <c r="D49" s="56"/>
      <c r="E49" s="55"/>
      <c r="F49" s="55"/>
      <c r="G49" s="55"/>
      <c r="H49" s="55"/>
      <c r="I49" s="55"/>
      <c r="J49" s="55"/>
      <c r="K49" s="55"/>
      <c r="L49" s="55"/>
      <c r="M49" s="55"/>
    </row>
    <row r="50" spans="1:13" ht="12.75">
      <c r="A50" s="57" t="s">
        <v>18</v>
      </c>
      <c r="B50" s="57" t="s">
        <v>1</v>
      </c>
      <c r="C50" s="57" t="s">
        <v>2</v>
      </c>
      <c r="D50" s="57" t="s">
        <v>4</v>
      </c>
      <c r="E50" s="58" t="s">
        <v>3</v>
      </c>
      <c r="F50" s="57" t="s">
        <v>54</v>
      </c>
      <c r="G50" s="59" t="s">
        <v>104</v>
      </c>
      <c r="H50" s="60"/>
      <c r="I50" s="59" t="s">
        <v>105</v>
      </c>
      <c r="J50" s="61"/>
      <c r="K50" s="62" t="s">
        <v>29</v>
      </c>
      <c r="L50" s="61"/>
      <c r="M50" s="63" t="s">
        <v>107</v>
      </c>
    </row>
    <row r="51" spans="1:13" ht="12.75">
      <c r="A51" s="64" t="s">
        <v>19</v>
      </c>
      <c r="B51" s="65"/>
      <c r="C51" s="64" t="s">
        <v>5</v>
      </c>
      <c r="D51" s="64"/>
      <c r="E51" s="64"/>
      <c r="F51" s="64"/>
      <c r="G51" s="68" t="s">
        <v>31</v>
      </c>
      <c r="H51" s="68" t="s">
        <v>30</v>
      </c>
      <c r="I51" s="68" t="s">
        <v>31</v>
      </c>
      <c r="J51" s="68" t="s">
        <v>30</v>
      </c>
      <c r="K51" s="57" t="s">
        <v>30</v>
      </c>
      <c r="L51" s="57" t="s">
        <v>34</v>
      </c>
      <c r="M51" s="67"/>
    </row>
    <row r="52" spans="1:13" ht="12.75">
      <c r="A52" s="12">
        <v>1</v>
      </c>
      <c r="B52" s="96" t="s">
        <v>68</v>
      </c>
      <c r="C52" s="97">
        <v>1985</v>
      </c>
      <c r="D52" s="97" t="s">
        <v>8</v>
      </c>
      <c r="E52" s="97" t="s">
        <v>51</v>
      </c>
      <c r="F52" s="68" t="s">
        <v>91</v>
      </c>
      <c r="G52" s="94">
        <v>164.82</v>
      </c>
      <c r="H52" s="12">
        <v>2</v>
      </c>
      <c r="I52" s="28">
        <v>165.7</v>
      </c>
      <c r="J52" s="29">
        <v>2</v>
      </c>
      <c r="K52" s="29">
        <f>SUM(H52+J52)</f>
        <v>4</v>
      </c>
      <c r="L52" s="27">
        <f>SUM(G52+H52+I52+J52)</f>
        <v>334.52</v>
      </c>
      <c r="M52" s="52">
        <v>0</v>
      </c>
    </row>
    <row r="53" spans="1:13" ht="12.75">
      <c r="A53" s="12">
        <v>2</v>
      </c>
      <c r="B53" s="96" t="s">
        <v>44</v>
      </c>
      <c r="C53" s="97">
        <v>1986</v>
      </c>
      <c r="D53" s="97" t="s">
        <v>8</v>
      </c>
      <c r="E53" s="97" t="s">
        <v>7</v>
      </c>
      <c r="F53" s="97" t="s">
        <v>21</v>
      </c>
      <c r="G53" s="94">
        <v>163.07</v>
      </c>
      <c r="H53" s="12">
        <v>6</v>
      </c>
      <c r="I53" s="12">
        <v>160.48</v>
      </c>
      <c r="J53" s="12">
        <v>50</v>
      </c>
      <c r="K53" s="29">
        <f>SUM(H53+J53)</f>
        <v>56</v>
      </c>
      <c r="L53" s="27">
        <f>SUM(G53+H53+I53+J53)</f>
        <v>379.54999999999995</v>
      </c>
      <c r="M53" s="23">
        <f>SUM(L53-L$52)</f>
        <v>45.02999999999997</v>
      </c>
    </row>
    <row r="54" spans="1:13" ht="12.75">
      <c r="A54" s="12">
        <v>3</v>
      </c>
      <c r="B54" s="96" t="s">
        <v>95</v>
      </c>
      <c r="C54" s="97">
        <v>1978</v>
      </c>
      <c r="D54" s="97" t="s">
        <v>12</v>
      </c>
      <c r="E54" s="97" t="s">
        <v>51</v>
      </c>
      <c r="F54" s="97" t="s">
        <v>52</v>
      </c>
      <c r="G54" s="94">
        <v>274.64</v>
      </c>
      <c r="H54" s="12">
        <v>6</v>
      </c>
      <c r="I54" s="28">
        <v>206.32</v>
      </c>
      <c r="J54" s="29">
        <v>54</v>
      </c>
      <c r="K54" s="29">
        <f>SUM(H54+J54)</f>
        <v>60</v>
      </c>
      <c r="L54" s="27">
        <f>SUM(G54+H54+I54+J54)</f>
        <v>540.96</v>
      </c>
      <c r="M54" s="23">
        <f>SUM(L54-L$52)</f>
        <v>206.44000000000005</v>
      </c>
    </row>
    <row r="55" spans="1:13" ht="12.75">
      <c r="A55" s="14">
        <v>4</v>
      </c>
      <c r="B55" s="96" t="s">
        <v>94</v>
      </c>
      <c r="C55" s="97">
        <v>1978</v>
      </c>
      <c r="D55" s="97">
        <v>1</v>
      </c>
      <c r="E55" s="97" t="s">
        <v>51</v>
      </c>
      <c r="F55" s="68" t="s">
        <v>91</v>
      </c>
      <c r="G55" s="94">
        <v>268.11</v>
      </c>
      <c r="H55" s="14">
        <v>2</v>
      </c>
      <c r="I55" s="12">
        <v>263.51</v>
      </c>
      <c r="J55" s="72">
        <v>156</v>
      </c>
      <c r="K55" s="29">
        <f>SUM(H55+J55)</f>
        <v>158</v>
      </c>
      <c r="L55" s="27">
        <f>SUM(G55+H55+I55+J55)</f>
        <v>689.62</v>
      </c>
      <c r="M55" s="23">
        <f>SUM(L55-L$52)</f>
        <v>355.1</v>
      </c>
    </row>
    <row r="56" spans="1:13" ht="12.75">
      <c r="A56" s="12">
        <v>5</v>
      </c>
      <c r="B56" s="96" t="s">
        <v>45</v>
      </c>
      <c r="C56" s="97">
        <v>1991</v>
      </c>
      <c r="D56" s="72">
        <v>1</v>
      </c>
      <c r="E56" s="97" t="s">
        <v>10</v>
      </c>
      <c r="F56" s="97" t="s">
        <v>9</v>
      </c>
      <c r="G56" s="94">
        <v>201.74</v>
      </c>
      <c r="H56" s="12">
        <v>64</v>
      </c>
      <c r="I56" s="12">
        <v>999</v>
      </c>
      <c r="J56" s="12">
        <v>0</v>
      </c>
      <c r="K56" s="29">
        <f>SUM(H56+J56)</f>
        <v>64</v>
      </c>
      <c r="L56" s="27">
        <f>SUM(G56+H56+I56+J56)</f>
        <v>1264.74</v>
      </c>
      <c r="M56" s="23">
        <f>SUM(L56-L$52)</f>
        <v>930.22</v>
      </c>
    </row>
    <row r="57" spans="1:13" ht="12.75">
      <c r="A57" s="12">
        <v>6</v>
      </c>
      <c r="B57" s="96" t="s">
        <v>93</v>
      </c>
      <c r="C57" s="97">
        <v>1975</v>
      </c>
      <c r="D57" s="97">
        <v>3</v>
      </c>
      <c r="E57" s="97" t="s">
        <v>51</v>
      </c>
      <c r="F57" s="68" t="s">
        <v>91</v>
      </c>
      <c r="G57" s="94" t="s">
        <v>109</v>
      </c>
      <c r="H57" s="14"/>
      <c r="I57" s="12"/>
      <c r="J57" s="12"/>
      <c r="K57" s="29"/>
      <c r="L57" s="27"/>
      <c r="M57" s="52"/>
    </row>
    <row r="58" spans="1:13" ht="12.75">
      <c r="A58" s="25"/>
      <c r="B58" s="121"/>
      <c r="C58" s="122"/>
      <c r="D58" s="122"/>
      <c r="E58" s="122"/>
      <c r="F58" s="75"/>
      <c r="G58" s="25"/>
      <c r="H58" s="16"/>
      <c r="I58" s="25"/>
      <c r="J58" s="25"/>
      <c r="K58" s="30"/>
      <c r="L58" s="31"/>
      <c r="M58" s="48"/>
    </row>
    <row r="59" spans="1:13" ht="12.75">
      <c r="A59" s="40"/>
      <c r="B59" s="39"/>
      <c r="C59" s="20" t="s">
        <v>46</v>
      </c>
      <c r="D59" s="20"/>
      <c r="F59" s="41"/>
      <c r="G59" s="40"/>
      <c r="H59" s="40"/>
      <c r="I59" s="40"/>
      <c r="J59" s="40"/>
      <c r="K59" s="42"/>
      <c r="L59" s="43"/>
      <c r="M59" s="18"/>
    </row>
    <row r="60" spans="1:13" ht="12.75">
      <c r="A60" s="1" t="s">
        <v>18</v>
      </c>
      <c r="B60" s="1" t="s">
        <v>1</v>
      </c>
      <c r="C60" s="1" t="s">
        <v>2</v>
      </c>
      <c r="D60" s="1" t="s">
        <v>4</v>
      </c>
      <c r="E60" s="38" t="s">
        <v>3</v>
      </c>
      <c r="F60" s="1" t="s">
        <v>54</v>
      </c>
      <c r="G60" s="3" t="s">
        <v>32</v>
      </c>
      <c r="H60" s="4"/>
      <c r="I60" s="3" t="s">
        <v>33</v>
      </c>
      <c r="J60" s="5"/>
      <c r="K60" s="6" t="s">
        <v>29</v>
      </c>
      <c r="L60" s="5"/>
      <c r="M60" s="23" t="s">
        <v>107</v>
      </c>
    </row>
    <row r="61" spans="1:13" ht="12.75">
      <c r="A61" s="8" t="s">
        <v>19</v>
      </c>
      <c r="B61" s="9"/>
      <c r="C61" s="8" t="s">
        <v>5</v>
      </c>
      <c r="D61" s="8"/>
      <c r="E61" s="8"/>
      <c r="F61" s="8"/>
      <c r="G61" s="10" t="s">
        <v>31</v>
      </c>
      <c r="H61" s="10" t="s">
        <v>30</v>
      </c>
      <c r="I61" s="10" t="s">
        <v>31</v>
      </c>
      <c r="J61" s="10" t="s">
        <v>30</v>
      </c>
      <c r="K61" s="11" t="s">
        <v>30</v>
      </c>
      <c r="L61" s="11" t="s">
        <v>34</v>
      </c>
      <c r="M61" s="9"/>
    </row>
    <row r="62" spans="1:13" ht="12.75">
      <c r="A62" s="1">
        <v>1</v>
      </c>
      <c r="B62" s="2" t="s">
        <v>11</v>
      </c>
      <c r="C62" s="1">
        <v>1987</v>
      </c>
      <c r="D62" s="1" t="s">
        <v>8</v>
      </c>
      <c r="E62" s="1" t="s">
        <v>7</v>
      </c>
      <c r="F62" s="1" t="s">
        <v>21</v>
      </c>
      <c r="G62" s="1">
        <v>190.26</v>
      </c>
      <c r="H62" s="22">
        <v>2</v>
      </c>
      <c r="I62" s="1">
        <v>175.19</v>
      </c>
      <c r="J62" s="1">
        <v>2</v>
      </c>
      <c r="K62" s="34">
        <f>SUM(H62+J62)</f>
        <v>4</v>
      </c>
      <c r="L62" s="49">
        <f>SUM(G62+I62+K62)</f>
        <v>369.45</v>
      </c>
      <c r="M62" s="103">
        <v>0</v>
      </c>
    </row>
    <row r="63" spans="1:13" ht="12.75">
      <c r="A63" s="8"/>
      <c r="B63" s="9" t="s">
        <v>17</v>
      </c>
      <c r="C63" s="8">
        <v>1987</v>
      </c>
      <c r="D63" s="8" t="s">
        <v>12</v>
      </c>
      <c r="E63" s="8" t="s">
        <v>7</v>
      </c>
      <c r="F63" s="8" t="s">
        <v>15</v>
      </c>
      <c r="G63" s="8"/>
      <c r="H63" s="8"/>
      <c r="I63" s="8"/>
      <c r="J63" s="8"/>
      <c r="K63" s="9"/>
      <c r="L63" s="24"/>
      <c r="M63" s="104"/>
    </row>
    <row r="64" spans="1:13" ht="12.75">
      <c r="A64" s="21">
        <v>2</v>
      </c>
      <c r="B64" s="63" t="s">
        <v>99</v>
      </c>
      <c r="C64" s="57">
        <v>1980</v>
      </c>
      <c r="D64" s="101" t="s">
        <v>8</v>
      </c>
      <c r="E64" s="101" t="s">
        <v>7</v>
      </c>
      <c r="F64" s="83" t="s">
        <v>40</v>
      </c>
      <c r="G64" s="1">
        <v>183.35</v>
      </c>
      <c r="H64" s="22">
        <v>2</v>
      </c>
      <c r="I64" s="1">
        <v>173.09</v>
      </c>
      <c r="J64" s="1">
        <v>50</v>
      </c>
      <c r="K64" s="34">
        <f>SUM(H64+J64)</f>
        <v>52</v>
      </c>
      <c r="L64" s="49">
        <f>SUM(G64+I64+K64)</f>
        <v>408.44</v>
      </c>
      <c r="M64" s="103">
        <f>SUM(L64-L$62)</f>
        <v>38.99000000000001</v>
      </c>
    </row>
    <row r="65" spans="1:13" ht="12.75">
      <c r="A65" s="21"/>
      <c r="B65" s="65" t="s">
        <v>66</v>
      </c>
      <c r="C65" s="64">
        <v>1993</v>
      </c>
      <c r="D65" s="102" t="s">
        <v>20</v>
      </c>
      <c r="E65" s="102" t="s">
        <v>10</v>
      </c>
      <c r="F65" s="102" t="s">
        <v>9</v>
      </c>
      <c r="G65" s="8"/>
      <c r="H65" s="8"/>
      <c r="I65" s="8"/>
      <c r="J65" s="8"/>
      <c r="K65" s="35"/>
      <c r="L65" s="50"/>
      <c r="M65" s="104"/>
    </row>
    <row r="66" spans="1:13" ht="12.75">
      <c r="A66" s="1">
        <v>3</v>
      </c>
      <c r="B66" s="2" t="s">
        <v>14</v>
      </c>
      <c r="C66" s="1">
        <v>1988</v>
      </c>
      <c r="D66" s="1" t="s">
        <v>8</v>
      </c>
      <c r="E66" s="1" t="s">
        <v>7</v>
      </c>
      <c r="F66" s="33" t="s">
        <v>40</v>
      </c>
      <c r="G66" s="1">
        <v>158.7</v>
      </c>
      <c r="H66" s="22">
        <v>2</v>
      </c>
      <c r="I66" s="1">
        <v>144.92</v>
      </c>
      <c r="J66" s="1">
        <v>108</v>
      </c>
      <c r="K66" s="34">
        <f>SUM(H66+J66)</f>
        <v>110</v>
      </c>
      <c r="L66" s="49">
        <f>SUM(G66+I66+K66)</f>
        <v>413.62</v>
      </c>
      <c r="M66" s="103">
        <f>SUM(L66-L$62)</f>
        <v>44.170000000000016</v>
      </c>
    </row>
    <row r="67" spans="1:13" ht="12.75">
      <c r="A67" s="8"/>
      <c r="B67" s="9" t="s">
        <v>16</v>
      </c>
      <c r="C67" s="8">
        <v>1987</v>
      </c>
      <c r="D67" s="8" t="s">
        <v>8</v>
      </c>
      <c r="E67" s="8" t="s">
        <v>7</v>
      </c>
      <c r="F67" s="32" t="s">
        <v>40</v>
      </c>
      <c r="G67" s="8"/>
      <c r="H67" s="8"/>
      <c r="I67" s="8"/>
      <c r="J67" s="8"/>
      <c r="K67" s="99"/>
      <c r="L67" s="100"/>
      <c r="M67" s="104"/>
    </row>
    <row r="68" spans="1:13" ht="12.75">
      <c r="A68" s="1">
        <v>4</v>
      </c>
      <c r="B68" s="88" t="s">
        <v>26</v>
      </c>
      <c r="C68" s="82">
        <v>1989</v>
      </c>
      <c r="D68" s="57" t="s">
        <v>12</v>
      </c>
      <c r="E68" s="57" t="s">
        <v>10</v>
      </c>
      <c r="F68" s="57" t="s">
        <v>9</v>
      </c>
      <c r="G68" s="1">
        <v>169.51</v>
      </c>
      <c r="H68" s="22">
        <v>50</v>
      </c>
      <c r="I68" s="1">
        <v>163.39</v>
      </c>
      <c r="J68" s="1">
        <v>56</v>
      </c>
      <c r="K68" s="34">
        <f>SUM(H68+J68)</f>
        <v>106</v>
      </c>
      <c r="L68" s="49">
        <f>SUM(G68+I68+K68)</f>
        <v>438.9</v>
      </c>
      <c r="M68" s="103">
        <f>SUM(L68-L$62)</f>
        <v>69.44999999999999</v>
      </c>
    </row>
    <row r="69" spans="1:13" ht="12.75">
      <c r="A69" s="8"/>
      <c r="B69" s="89" t="s">
        <v>13</v>
      </c>
      <c r="C69" s="64">
        <v>1984</v>
      </c>
      <c r="D69" s="64" t="s">
        <v>8</v>
      </c>
      <c r="E69" s="64" t="s">
        <v>7</v>
      </c>
      <c r="F69" s="64" t="s">
        <v>21</v>
      </c>
      <c r="G69" s="8"/>
      <c r="H69" s="8"/>
      <c r="I69" s="8"/>
      <c r="J69" s="8"/>
      <c r="K69" s="35"/>
      <c r="L69" s="50"/>
      <c r="M69" s="104"/>
    </row>
    <row r="70" spans="1:13" ht="12.75">
      <c r="A70" s="1">
        <v>5</v>
      </c>
      <c r="B70" s="118" t="s">
        <v>69</v>
      </c>
      <c r="C70" s="57">
        <v>1985</v>
      </c>
      <c r="D70" s="57">
        <v>1</v>
      </c>
      <c r="E70" s="57" t="s">
        <v>51</v>
      </c>
      <c r="F70" s="57" t="s">
        <v>91</v>
      </c>
      <c r="G70" s="1" t="s">
        <v>100</v>
      </c>
      <c r="H70" s="1"/>
      <c r="I70" s="1"/>
      <c r="J70" s="1"/>
      <c r="K70" s="34"/>
      <c r="L70" s="49"/>
      <c r="M70" s="103"/>
    </row>
    <row r="71" spans="1:13" ht="12.75">
      <c r="A71" s="8"/>
      <c r="B71" s="119" t="s">
        <v>71</v>
      </c>
      <c r="C71" s="64">
        <v>1988</v>
      </c>
      <c r="D71" s="64">
        <v>1</v>
      </c>
      <c r="E71" s="64" t="s">
        <v>51</v>
      </c>
      <c r="F71" s="64" t="s">
        <v>91</v>
      </c>
      <c r="G71" s="8"/>
      <c r="H71" s="8"/>
      <c r="I71" s="8"/>
      <c r="J71" s="8"/>
      <c r="K71" s="35"/>
      <c r="L71" s="50"/>
      <c r="M71" s="104"/>
    </row>
    <row r="72" spans="1:13" ht="12.75">
      <c r="A72" s="25"/>
      <c r="B72" s="121"/>
      <c r="C72" s="122"/>
      <c r="D72" s="122"/>
      <c r="E72" s="122"/>
      <c r="F72" s="75"/>
      <c r="G72" s="25"/>
      <c r="H72" s="16"/>
      <c r="I72" s="25"/>
      <c r="J72" s="25"/>
      <c r="K72" s="30"/>
      <c r="L72" s="31"/>
      <c r="M72" s="48"/>
    </row>
    <row r="73" spans="1:13" ht="12.75">
      <c r="A73" s="25"/>
      <c r="B73" s="121"/>
      <c r="C73" s="122"/>
      <c r="D73" s="122"/>
      <c r="E73" s="122"/>
      <c r="F73" s="75"/>
      <c r="G73" s="25"/>
      <c r="H73" s="16"/>
      <c r="I73" s="25"/>
      <c r="J73" s="25"/>
      <c r="K73" s="30"/>
      <c r="L73" s="31"/>
      <c r="M73" s="48"/>
    </row>
    <row r="74" spans="1:13" ht="12.75">
      <c r="A74" s="75"/>
      <c r="B74" s="79"/>
      <c r="C74" s="74"/>
      <c r="D74" s="74"/>
      <c r="E74" s="74"/>
      <c r="F74" s="76"/>
      <c r="G74" s="75"/>
      <c r="H74" s="75"/>
      <c r="I74" s="74"/>
      <c r="J74" s="75"/>
      <c r="K74" s="75"/>
      <c r="L74" s="77"/>
      <c r="M74" s="80"/>
    </row>
    <row r="75" spans="1:13" ht="12.75">
      <c r="A75" s="25"/>
      <c r="B75" s="18"/>
      <c r="C75" s="56" t="s">
        <v>108</v>
      </c>
      <c r="D75" s="56"/>
      <c r="E75" s="55"/>
      <c r="F75" s="55"/>
      <c r="G75" s="25"/>
      <c r="H75" s="25"/>
      <c r="I75" s="25"/>
      <c r="J75" s="18"/>
      <c r="K75" s="30"/>
      <c r="L75" s="48"/>
      <c r="M75" s="48"/>
    </row>
    <row r="76" spans="1:13" ht="12.75">
      <c r="A76" s="1" t="s">
        <v>18</v>
      </c>
      <c r="B76" s="2" t="s">
        <v>1</v>
      </c>
      <c r="C76" s="1" t="s">
        <v>2</v>
      </c>
      <c r="D76" s="2" t="s">
        <v>4</v>
      </c>
      <c r="E76" s="2" t="s">
        <v>3</v>
      </c>
      <c r="F76" s="2" t="s">
        <v>54</v>
      </c>
      <c r="G76" s="3" t="s">
        <v>32</v>
      </c>
      <c r="H76" s="4"/>
      <c r="I76" s="3" t="s">
        <v>33</v>
      </c>
      <c r="J76" s="5"/>
      <c r="K76" s="6" t="s">
        <v>29</v>
      </c>
      <c r="L76" s="5"/>
      <c r="M76" s="23" t="s">
        <v>107</v>
      </c>
    </row>
    <row r="77" spans="1:13" ht="12.75">
      <c r="A77" s="8" t="s">
        <v>19</v>
      </c>
      <c r="B77" s="9"/>
      <c r="C77" s="8" t="s">
        <v>5</v>
      </c>
      <c r="D77" s="8"/>
      <c r="E77" s="9"/>
      <c r="F77" s="9"/>
      <c r="G77" s="29" t="s">
        <v>31</v>
      </c>
      <c r="H77" s="29" t="s">
        <v>30</v>
      </c>
      <c r="I77" s="29" t="s">
        <v>31</v>
      </c>
      <c r="J77" s="29" t="s">
        <v>30</v>
      </c>
      <c r="K77" s="34" t="s">
        <v>30</v>
      </c>
      <c r="L77" s="34" t="s">
        <v>34</v>
      </c>
      <c r="M77" s="9"/>
    </row>
    <row r="78" spans="1:13" ht="12.75">
      <c r="A78" s="1">
        <v>1</v>
      </c>
      <c r="B78" s="111" t="s">
        <v>57</v>
      </c>
      <c r="C78" s="101">
        <v>1980</v>
      </c>
      <c r="D78" s="83" t="s">
        <v>8</v>
      </c>
      <c r="E78" s="101" t="s">
        <v>7</v>
      </c>
      <c r="F78" s="101" t="s">
        <v>15</v>
      </c>
      <c r="G78" s="1">
        <v>183.92</v>
      </c>
      <c r="H78" s="1">
        <v>4</v>
      </c>
      <c r="I78" s="1">
        <v>145.7</v>
      </c>
      <c r="J78" s="1">
        <v>2</v>
      </c>
      <c r="K78" s="1">
        <f>SUM(H78+J78)</f>
        <v>6</v>
      </c>
      <c r="L78" s="1">
        <f>SUM(G78+I78+K78)</f>
        <v>335.62</v>
      </c>
      <c r="M78" s="114">
        <v>0</v>
      </c>
    </row>
    <row r="79" spans="1:13" ht="12.75">
      <c r="A79" s="21"/>
      <c r="B79" s="112" t="s">
        <v>27</v>
      </c>
      <c r="C79" s="84">
        <v>1986</v>
      </c>
      <c r="D79" s="84" t="s">
        <v>12</v>
      </c>
      <c r="E79" s="78" t="s">
        <v>7</v>
      </c>
      <c r="F79" s="78" t="s">
        <v>15</v>
      </c>
      <c r="G79" s="21"/>
      <c r="H79" s="21"/>
      <c r="I79" s="21"/>
      <c r="J79" s="21"/>
      <c r="K79" s="21"/>
      <c r="L79" s="21"/>
      <c r="M79" s="115"/>
    </row>
    <row r="80" spans="1:13" ht="12.75">
      <c r="A80" s="8"/>
      <c r="B80" s="107" t="s">
        <v>24</v>
      </c>
      <c r="C80" s="102">
        <v>1987</v>
      </c>
      <c r="D80" s="102" t="s">
        <v>8</v>
      </c>
      <c r="E80" s="102" t="s">
        <v>7</v>
      </c>
      <c r="F80" s="102" t="s">
        <v>21</v>
      </c>
      <c r="G80" s="8"/>
      <c r="H80" s="8"/>
      <c r="I80" s="8"/>
      <c r="J80" s="8"/>
      <c r="K80" s="8"/>
      <c r="L80" s="8"/>
      <c r="M80" s="116"/>
    </row>
    <row r="81" spans="1:13" ht="12.75">
      <c r="A81" s="21">
        <v>2</v>
      </c>
      <c r="B81" s="2" t="s">
        <v>53</v>
      </c>
      <c r="C81" s="1">
        <v>1977</v>
      </c>
      <c r="D81" s="1" t="s">
        <v>8</v>
      </c>
      <c r="E81" s="1" t="s">
        <v>10</v>
      </c>
      <c r="F81" s="1" t="s">
        <v>9</v>
      </c>
      <c r="G81" s="1">
        <v>166.16</v>
      </c>
      <c r="H81" s="1">
        <v>6</v>
      </c>
      <c r="I81" s="1">
        <v>166.32</v>
      </c>
      <c r="J81" s="1">
        <v>6</v>
      </c>
      <c r="K81" s="1">
        <f>SUM(H81+J81)</f>
        <v>12</v>
      </c>
      <c r="L81" s="1">
        <f>SUM(G81+I81+K81)</f>
        <v>344.48</v>
      </c>
      <c r="M81" s="114">
        <f>SUM(L81-L$78)</f>
        <v>8.860000000000014</v>
      </c>
    </row>
    <row r="82" spans="1:13" ht="12.75">
      <c r="A82" s="21"/>
      <c r="B82" s="26" t="s">
        <v>25</v>
      </c>
      <c r="C82" s="21">
        <v>1986</v>
      </c>
      <c r="D82" s="21" t="s">
        <v>8</v>
      </c>
      <c r="E82" s="21" t="s">
        <v>10</v>
      </c>
      <c r="F82" s="21" t="s">
        <v>9</v>
      </c>
      <c r="G82" s="21"/>
      <c r="H82" s="21"/>
      <c r="I82" s="21"/>
      <c r="J82" s="21"/>
      <c r="K82" s="21"/>
      <c r="L82" s="21"/>
      <c r="M82" s="115"/>
    </row>
    <row r="83" spans="1:13" ht="12.75">
      <c r="A83" s="21"/>
      <c r="B83" s="26" t="s">
        <v>26</v>
      </c>
      <c r="C83" s="21">
        <v>1989</v>
      </c>
      <c r="D83" s="21" t="s">
        <v>12</v>
      </c>
      <c r="E83" s="21" t="s">
        <v>10</v>
      </c>
      <c r="F83" s="21" t="s">
        <v>9</v>
      </c>
      <c r="G83" s="8"/>
      <c r="H83" s="8"/>
      <c r="I83" s="8"/>
      <c r="J83" s="8"/>
      <c r="K83" s="8"/>
      <c r="L83" s="8"/>
      <c r="M83" s="116"/>
    </row>
    <row r="84" spans="1:13" ht="12.75">
      <c r="A84" s="1">
        <v>3</v>
      </c>
      <c r="B84" s="108" t="s">
        <v>89</v>
      </c>
      <c r="C84" s="101">
        <v>1973</v>
      </c>
      <c r="D84" s="83" t="s">
        <v>12</v>
      </c>
      <c r="E84" s="101" t="s">
        <v>51</v>
      </c>
      <c r="F84" s="57" t="s">
        <v>91</v>
      </c>
      <c r="G84" s="1">
        <v>204.63</v>
      </c>
      <c r="H84" s="1">
        <v>12</v>
      </c>
      <c r="I84" s="1">
        <v>188.89</v>
      </c>
      <c r="J84" s="1">
        <v>8</v>
      </c>
      <c r="K84" s="21">
        <f>SUM(H84+J84)</f>
        <v>20</v>
      </c>
      <c r="L84" s="21">
        <f>SUM(G84+I84+K84)</f>
        <v>413.52</v>
      </c>
      <c r="M84" s="114">
        <f>SUM(L84-L$78)</f>
        <v>77.89999999999998</v>
      </c>
    </row>
    <row r="85" spans="1:13" ht="12.75">
      <c r="A85" s="21"/>
      <c r="B85" s="109" t="s">
        <v>98</v>
      </c>
      <c r="C85" s="78">
        <v>1979</v>
      </c>
      <c r="D85" s="78">
        <v>1</v>
      </c>
      <c r="E85" s="78" t="s">
        <v>51</v>
      </c>
      <c r="F85" s="106" t="s">
        <v>84</v>
      </c>
      <c r="G85" s="21"/>
      <c r="H85" s="21"/>
      <c r="I85" s="21"/>
      <c r="J85" s="21"/>
      <c r="K85" s="21"/>
      <c r="L85" s="21"/>
      <c r="M85" s="115"/>
    </row>
    <row r="86" spans="1:13" ht="12.75">
      <c r="A86" s="8"/>
      <c r="B86" s="65" t="s">
        <v>69</v>
      </c>
      <c r="C86" s="64">
        <v>1985</v>
      </c>
      <c r="D86" s="64">
        <v>1</v>
      </c>
      <c r="E86" s="64" t="s">
        <v>51</v>
      </c>
      <c r="F86" s="64" t="s">
        <v>91</v>
      </c>
      <c r="G86" s="8"/>
      <c r="H86" s="8"/>
      <c r="I86" s="8"/>
      <c r="J86" s="8"/>
      <c r="K86" s="21"/>
      <c r="L86" s="21"/>
      <c r="M86" s="116"/>
    </row>
    <row r="87" spans="1:13" ht="12.75">
      <c r="A87" s="21">
        <v>4</v>
      </c>
      <c r="B87" s="63" t="s">
        <v>70</v>
      </c>
      <c r="C87" s="57">
        <v>1962</v>
      </c>
      <c r="D87" s="57">
        <v>1</v>
      </c>
      <c r="E87" s="57" t="s">
        <v>51</v>
      </c>
      <c r="F87" s="57" t="s">
        <v>91</v>
      </c>
      <c r="G87" s="1">
        <v>209.51</v>
      </c>
      <c r="H87" s="1">
        <v>62</v>
      </c>
      <c r="I87" s="1">
        <v>199.57</v>
      </c>
      <c r="J87" s="1">
        <v>4</v>
      </c>
      <c r="K87" s="1">
        <f>SUM(H87+J87)</f>
        <v>66</v>
      </c>
      <c r="L87" s="1">
        <f>SUM(G87+I87+K87)</f>
        <v>475.08</v>
      </c>
      <c r="M87" s="114">
        <f>SUM(L87-L$78)</f>
        <v>139.45999999999998</v>
      </c>
    </row>
    <row r="88" spans="1:13" ht="12.75">
      <c r="A88" s="21"/>
      <c r="B88" s="105" t="s">
        <v>88</v>
      </c>
      <c r="C88" s="106">
        <v>1969</v>
      </c>
      <c r="D88" s="106" t="s">
        <v>12</v>
      </c>
      <c r="E88" s="106" t="s">
        <v>51</v>
      </c>
      <c r="F88" s="78" t="s">
        <v>91</v>
      </c>
      <c r="G88" s="21"/>
      <c r="H88" s="21"/>
      <c r="I88" s="21"/>
      <c r="J88" s="21"/>
      <c r="K88" s="21"/>
      <c r="L88" s="21"/>
      <c r="M88" s="115"/>
    </row>
    <row r="89" spans="1:13" ht="12.75">
      <c r="A89" s="21"/>
      <c r="B89" s="107" t="s">
        <v>86</v>
      </c>
      <c r="C89" s="102">
        <v>1962</v>
      </c>
      <c r="D89" s="102">
        <v>1</v>
      </c>
      <c r="E89" s="102" t="s">
        <v>51</v>
      </c>
      <c r="F89" s="64" t="s">
        <v>91</v>
      </c>
      <c r="G89" s="8"/>
      <c r="H89" s="8"/>
      <c r="I89" s="8"/>
      <c r="J89" s="8"/>
      <c r="K89" s="8"/>
      <c r="L89" s="8"/>
      <c r="M89" s="116"/>
    </row>
    <row r="90" spans="1:13" ht="12.75">
      <c r="A90" s="1">
        <v>5</v>
      </c>
      <c r="B90" s="111" t="s">
        <v>62</v>
      </c>
      <c r="C90" s="101">
        <v>1978</v>
      </c>
      <c r="D90" s="101">
        <v>1</v>
      </c>
      <c r="E90" s="101" t="s">
        <v>51</v>
      </c>
      <c r="F90" s="101" t="s">
        <v>52</v>
      </c>
      <c r="G90" s="21">
        <v>214.57</v>
      </c>
      <c r="H90" s="21">
        <v>78</v>
      </c>
      <c r="I90" s="21">
        <v>227.51</v>
      </c>
      <c r="J90" s="21">
        <v>60</v>
      </c>
      <c r="K90" s="1">
        <f>SUM(H90+J90)</f>
        <v>138</v>
      </c>
      <c r="L90" s="1">
        <f>SUM(G90+I90+K90)</f>
        <v>580.0799999999999</v>
      </c>
      <c r="M90" s="114">
        <f>SUM(L90-L$78)</f>
        <v>244.45999999999992</v>
      </c>
    </row>
    <row r="91" spans="1:13" ht="12.75">
      <c r="A91" s="21"/>
      <c r="B91" s="105" t="s">
        <v>83</v>
      </c>
      <c r="C91" s="106">
        <v>1973</v>
      </c>
      <c r="D91" s="86">
        <v>2</v>
      </c>
      <c r="E91" s="106" t="s">
        <v>51</v>
      </c>
      <c r="F91" s="106" t="s">
        <v>84</v>
      </c>
      <c r="G91" s="21"/>
      <c r="H91" s="21"/>
      <c r="I91" s="21"/>
      <c r="J91" s="21"/>
      <c r="K91" s="21"/>
      <c r="L91" s="21"/>
      <c r="M91" s="115"/>
    </row>
    <row r="92" spans="1:13" ht="12.75">
      <c r="A92" s="8"/>
      <c r="B92" s="107" t="s">
        <v>85</v>
      </c>
      <c r="C92" s="102">
        <v>1978</v>
      </c>
      <c r="D92" s="102">
        <v>2</v>
      </c>
      <c r="E92" s="102" t="s">
        <v>51</v>
      </c>
      <c r="F92" s="102" t="s">
        <v>84</v>
      </c>
      <c r="G92" s="21"/>
      <c r="H92" s="21"/>
      <c r="I92" s="21"/>
      <c r="J92" s="21"/>
      <c r="K92" s="8"/>
      <c r="L92" s="8"/>
      <c r="M92" s="116"/>
    </row>
    <row r="93" spans="1:13" ht="12.75">
      <c r="A93" s="21">
        <v>6</v>
      </c>
      <c r="B93" s="111" t="s">
        <v>75</v>
      </c>
      <c r="C93" s="101">
        <v>1976</v>
      </c>
      <c r="D93" s="83">
        <v>3</v>
      </c>
      <c r="E93" s="101" t="s">
        <v>51</v>
      </c>
      <c r="F93" s="101" t="s">
        <v>52</v>
      </c>
      <c r="G93" s="1">
        <v>241.06</v>
      </c>
      <c r="H93" s="1">
        <v>124</v>
      </c>
      <c r="I93" s="1">
        <v>274.8</v>
      </c>
      <c r="J93" s="1">
        <v>28</v>
      </c>
      <c r="K93" s="1">
        <f>SUM(H93+J93)</f>
        <v>152</v>
      </c>
      <c r="L93" s="1">
        <f>SUM(G93+I93+K93)</f>
        <v>667.86</v>
      </c>
      <c r="M93" s="114">
        <f>SUM(L93-L$78)</f>
        <v>332.24</v>
      </c>
    </row>
    <row r="94" spans="1:13" ht="12.75">
      <c r="A94" s="21"/>
      <c r="B94" s="105" t="s">
        <v>63</v>
      </c>
      <c r="C94" s="106">
        <v>1979</v>
      </c>
      <c r="D94" s="106">
        <v>3</v>
      </c>
      <c r="E94" s="106" t="s">
        <v>51</v>
      </c>
      <c r="F94" s="106" t="s">
        <v>52</v>
      </c>
      <c r="G94" s="21"/>
      <c r="H94" s="21"/>
      <c r="I94" s="21"/>
      <c r="J94" s="21"/>
      <c r="K94" s="21"/>
      <c r="L94" s="21"/>
      <c r="M94" s="115"/>
    </row>
    <row r="95" spans="1:13" ht="12.75">
      <c r="A95" s="8"/>
      <c r="B95" s="113" t="s">
        <v>64</v>
      </c>
      <c r="C95" s="85">
        <v>1975</v>
      </c>
      <c r="D95" s="102">
        <v>3</v>
      </c>
      <c r="E95" s="102" t="s">
        <v>51</v>
      </c>
      <c r="F95" s="102" t="s">
        <v>52</v>
      </c>
      <c r="G95" s="8"/>
      <c r="H95" s="8"/>
      <c r="I95" s="8"/>
      <c r="J95" s="8"/>
      <c r="K95" s="8"/>
      <c r="L95" s="8"/>
      <c r="M95" s="116"/>
    </row>
    <row r="96" spans="1:13" ht="12.75">
      <c r="A96" s="1">
        <v>7</v>
      </c>
      <c r="B96" s="108" t="s">
        <v>82</v>
      </c>
      <c r="C96" s="83">
        <v>1989</v>
      </c>
      <c r="D96" s="83" t="s">
        <v>20</v>
      </c>
      <c r="E96" s="101" t="s">
        <v>10</v>
      </c>
      <c r="F96" s="101" t="s">
        <v>9</v>
      </c>
      <c r="G96" s="1" t="s">
        <v>109</v>
      </c>
      <c r="H96" s="1"/>
      <c r="I96" s="1" t="s">
        <v>109</v>
      </c>
      <c r="J96" s="1"/>
      <c r="K96" s="1"/>
      <c r="L96" s="1"/>
      <c r="M96" s="114"/>
    </row>
    <row r="97" spans="1:13" ht="12.75">
      <c r="A97" s="21"/>
      <c r="B97" s="110" t="s">
        <v>28</v>
      </c>
      <c r="C97" s="86">
        <v>1990</v>
      </c>
      <c r="D97" s="86">
        <v>1</v>
      </c>
      <c r="E97" s="86" t="s">
        <v>10</v>
      </c>
      <c r="F97" s="86" t="s">
        <v>9</v>
      </c>
      <c r="G97" s="21"/>
      <c r="H97" s="21"/>
      <c r="I97" s="21"/>
      <c r="J97" s="21"/>
      <c r="K97" s="21"/>
      <c r="L97" s="21"/>
      <c r="M97" s="115"/>
    </row>
    <row r="98" spans="1:13" ht="12.75">
      <c r="A98" s="8"/>
      <c r="B98" s="113" t="s">
        <v>65</v>
      </c>
      <c r="C98" s="85">
        <v>1974</v>
      </c>
      <c r="D98" s="85">
        <v>3</v>
      </c>
      <c r="E98" s="102" t="s">
        <v>51</v>
      </c>
      <c r="F98" s="102" t="s">
        <v>52</v>
      </c>
      <c r="G98" s="8"/>
      <c r="H98" s="8"/>
      <c r="I98" s="8"/>
      <c r="J98" s="8"/>
      <c r="K98" s="8"/>
      <c r="L98" s="8"/>
      <c r="M98" s="116"/>
    </row>
    <row r="99" spans="1:13" ht="12.75">
      <c r="A99" s="1">
        <v>8</v>
      </c>
      <c r="B99" s="111" t="s">
        <v>90</v>
      </c>
      <c r="C99" s="101">
        <v>1962</v>
      </c>
      <c r="D99" s="101" t="s">
        <v>8</v>
      </c>
      <c r="E99" s="101" t="s">
        <v>7</v>
      </c>
      <c r="F99" s="101" t="s">
        <v>50</v>
      </c>
      <c r="G99" s="1" t="s">
        <v>109</v>
      </c>
      <c r="H99" s="1"/>
      <c r="I99" s="1" t="s">
        <v>100</v>
      </c>
      <c r="J99" s="1"/>
      <c r="K99" s="1"/>
      <c r="L99" s="1"/>
      <c r="M99" s="1"/>
    </row>
    <row r="100" spans="1:13" ht="12.75">
      <c r="A100" s="21"/>
      <c r="B100" s="109" t="s">
        <v>48</v>
      </c>
      <c r="C100" s="78">
        <v>1981</v>
      </c>
      <c r="D100" s="78" t="s">
        <v>8</v>
      </c>
      <c r="E100" s="78" t="s">
        <v>7</v>
      </c>
      <c r="F100" s="78" t="s">
        <v>15</v>
      </c>
      <c r="G100" s="26"/>
      <c r="H100" s="26"/>
      <c r="I100" s="26"/>
      <c r="J100" s="21"/>
      <c r="K100" s="21"/>
      <c r="L100" s="21"/>
      <c r="M100" s="21"/>
    </row>
    <row r="101" spans="1:13" ht="12.75">
      <c r="A101" s="8"/>
      <c r="B101" s="107" t="s">
        <v>39</v>
      </c>
      <c r="C101" s="102">
        <v>1993</v>
      </c>
      <c r="D101" s="85" t="s">
        <v>20</v>
      </c>
      <c r="E101" s="102" t="s">
        <v>10</v>
      </c>
      <c r="F101" s="102" t="s">
        <v>9</v>
      </c>
      <c r="G101" s="9"/>
      <c r="H101" s="9"/>
      <c r="I101" s="9"/>
      <c r="J101" s="8"/>
      <c r="K101" s="8"/>
      <c r="L101" s="8"/>
      <c r="M101" s="8"/>
    </row>
    <row r="104" ht="12.75">
      <c r="C104" s="20" t="s">
        <v>47</v>
      </c>
    </row>
    <row r="105" spans="1:13" ht="12.75">
      <c r="A105" s="46" t="s">
        <v>18</v>
      </c>
      <c r="B105" s="46" t="s">
        <v>1</v>
      </c>
      <c r="C105" s="46" t="s">
        <v>2</v>
      </c>
      <c r="D105" s="46" t="s">
        <v>4</v>
      </c>
      <c r="E105" s="1" t="s">
        <v>3</v>
      </c>
      <c r="F105" s="1" t="s">
        <v>54</v>
      </c>
      <c r="G105" s="3" t="s">
        <v>32</v>
      </c>
      <c r="H105" s="4"/>
      <c r="I105" s="3" t="s">
        <v>33</v>
      </c>
      <c r="J105" s="5"/>
      <c r="K105" s="6" t="s">
        <v>29</v>
      </c>
      <c r="L105" s="5"/>
      <c r="M105" s="23" t="s">
        <v>107</v>
      </c>
    </row>
    <row r="106" spans="1:13" ht="12.75">
      <c r="A106" s="53" t="s">
        <v>19</v>
      </c>
      <c r="B106" s="53"/>
      <c r="C106" s="53" t="s">
        <v>5</v>
      </c>
      <c r="D106" s="53"/>
      <c r="E106" s="8"/>
      <c r="F106" s="8"/>
      <c r="G106" s="29" t="s">
        <v>31</v>
      </c>
      <c r="H106" s="29" t="s">
        <v>30</v>
      </c>
      <c r="I106" s="29" t="s">
        <v>31</v>
      </c>
      <c r="J106" s="29" t="s">
        <v>30</v>
      </c>
      <c r="K106" s="34" t="s">
        <v>30</v>
      </c>
      <c r="L106" s="34" t="s">
        <v>34</v>
      </c>
      <c r="M106" s="9"/>
    </row>
    <row r="107" spans="1:13" ht="12.75">
      <c r="A107" s="1">
        <v>1</v>
      </c>
      <c r="B107" s="46" t="s">
        <v>6</v>
      </c>
      <c r="C107" s="1">
        <v>1980</v>
      </c>
      <c r="D107" s="1" t="s">
        <v>8</v>
      </c>
      <c r="E107" s="1" t="s">
        <v>7</v>
      </c>
      <c r="F107" s="1" t="s">
        <v>40</v>
      </c>
      <c r="G107" s="1">
        <v>159.01</v>
      </c>
      <c r="H107" s="1">
        <v>2</v>
      </c>
      <c r="I107" s="1">
        <v>145.39</v>
      </c>
      <c r="J107" s="1">
        <v>4</v>
      </c>
      <c r="K107" s="1">
        <f>SUM(H107+J107)</f>
        <v>6</v>
      </c>
      <c r="L107" s="1">
        <f>SUM(G107+I107+K107)</f>
        <v>310.4</v>
      </c>
      <c r="M107" s="114">
        <v>0</v>
      </c>
    </row>
    <row r="108" spans="1:13" ht="12.75">
      <c r="A108" s="21"/>
      <c r="B108" s="54" t="s">
        <v>13</v>
      </c>
      <c r="C108" s="21">
        <v>1984</v>
      </c>
      <c r="D108" s="21" t="s">
        <v>8</v>
      </c>
      <c r="E108" s="21" t="s">
        <v>7</v>
      </c>
      <c r="F108" s="21" t="s">
        <v>21</v>
      </c>
      <c r="G108" s="21"/>
      <c r="H108" s="21"/>
      <c r="I108" s="21"/>
      <c r="J108" s="21"/>
      <c r="K108" s="21"/>
      <c r="L108" s="21"/>
      <c r="M108" s="115"/>
    </row>
    <row r="109" spans="1:13" ht="12.75">
      <c r="A109" s="21"/>
      <c r="B109" s="54" t="s">
        <v>11</v>
      </c>
      <c r="C109" s="21">
        <v>1987</v>
      </c>
      <c r="D109" s="21" t="s">
        <v>8</v>
      </c>
      <c r="E109" s="21" t="s">
        <v>10</v>
      </c>
      <c r="F109" s="21" t="s">
        <v>9</v>
      </c>
      <c r="G109" s="21"/>
      <c r="H109" s="21"/>
      <c r="I109" s="21"/>
      <c r="J109" s="21"/>
      <c r="K109" s="21"/>
      <c r="L109" s="8"/>
      <c r="M109" s="115"/>
    </row>
    <row r="110" spans="1:13" ht="12.75">
      <c r="A110" s="1">
        <v>2</v>
      </c>
      <c r="B110" s="111" t="s">
        <v>68</v>
      </c>
      <c r="C110" s="101">
        <v>1985</v>
      </c>
      <c r="D110" s="101" t="s">
        <v>8</v>
      </c>
      <c r="E110" s="101" t="s">
        <v>51</v>
      </c>
      <c r="F110" s="57" t="s">
        <v>91</v>
      </c>
      <c r="G110" s="1">
        <v>307.73</v>
      </c>
      <c r="H110" s="1">
        <v>20</v>
      </c>
      <c r="I110" s="1">
        <v>293.76</v>
      </c>
      <c r="J110" s="1">
        <v>108</v>
      </c>
      <c r="K110" s="1">
        <f>SUM(H110+J110)</f>
        <v>128</v>
      </c>
      <c r="L110" s="1">
        <f>SUM(G110+I110+K110)</f>
        <v>729.49</v>
      </c>
      <c r="M110" s="114">
        <f>-17.63+SUM(L110-L$107)</f>
        <v>401.46000000000004</v>
      </c>
    </row>
    <row r="111" spans="1:13" ht="12.75">
      <c r="A111" s="21"/>
      <c r="B111" s="105" t="s">
        <v>94</v>
      </c>
      <c r="C111" s="106">
        <v>1978</v>
      </c>
      <c r="D111" s="106">
        <v>1</v>
      </c>
      <c r="E111" s="106" t="s">
        <v>51</v>
      </c>
      <c r="F111" s="78" t="s">
        <v>91</v>
      </c>
      <c r="G111" s="21"/>
      <c r="H111" s="21"/>
      <c r="I111" s="21"/>
      <c r="J111" s="21"/>
      <c r="K111" s="21"/>
      <c r="L111" s="21"/>
      <c r="M111" s="115"/>
    </row>
    <row r="112" spans="1:13" ht="12.75">
      <c r="A112" s="8"/>
      <c r="B112" s="107" t="s">
        <v>95</v>
      </c>
      <c r="C112" s="102">
        <v>1978</v>
      </c>
      <c r="D112" s="102" t="s">
        <v>12</v>
      </c>
      <c r="E112" s="102" t="s">
        <v>51</v>
      </c>
      <c r="F112" s="102" t="s">
        <v>52</v>
      </c>
      <c r="G112" s="8"/>
      <c r="H112" s="8"/>
      <c r="I112" s="8"/>
      <c r="J112" s="8"/>
      <c r="K112" s="8"/>
      <c r="L112" s="8"/>
      <c r="M112" s="116"/>
    </row>
    <row r="113" spans="1:13" ht="12.75">
      <c r="A113" s="21">
        <v>3</v>
      </c>
      <c r="B113" s="111" t="s">
        <v>42</v>
      </c>
      <c r="C113" s="101">
        <v>1993</v>
      </c>
      <c r="D113" s="83" t="s">
        <v>20</v>
      </c>
      <c r="E113" s="101" t="s">
        <v>10</v>
      </c>
      <c r="F113" s="101" t="s">
        <v>9</v>
      </c>
      <c r="G113" s="1">
        <v>252.99</v>
      </c>
      <c r="H113" s="1">
        <v>212</v>
      </c>
      <c r="I113" s="1">
        <v>236.32</v>
      </c>
      <c r="J113" s="1">
        <v>110</v>
      </c>
      <c r="K113" s="1">
        <f>SUM(H113+J113)</f>
        <v>322</v>
      </c>
      <c r="L113" s="1">
        <f>SUM(G113+I113+K113)</f>
        <v>811.31</v>
      </c>
      <c r="M113" s="114">
        <f>-17.63+SUM(L113-L$107)</f>
        <v>483.28</v>
      </c>
    </row>
    <row r="114" spans="1:13" ht="12.75">
      <c r="A114" s="21"/>
      <c r="B114" s="105" t="s">
        <v>41</v>
      </c>
      <c r="C114" s="106">
        <v>1990</v>
      </c>
      <c r="D114" s="86" t="s">
        <v>20</v>
      </c>
      <c r="E114" s="106" t="s">
        <v>10</v>
      </c>
      <c r="F114" s="106" t="s">
        <v>9</v>
      </c>
      <c r="G114" s="54"/>
      <c r="H114" s="54"/>
      <c r="I114" s="54"/>
      <c r="J114" s="21"/>
      <c r="K114" s="21"/>
      <c r="L114" s="21"/>
      <c r="M114" s="115"/>
    </row>
    <row r="115" spans="1:13" ht="12.75">
      <c r="A115" s="8"/>
      <c r="B115" s="107" t="s">
        <v>66</v>
      </c>
      <c r="C115" s="102">
        <v>1993</v>
      </c>
      <c r="D115" s="102" t="s">
        <v>20</v>
      </c>
      <c r="E115" s="102" t="s">
        <v>10</v>
      </c>
      <c r="F115" s="102" t="s">
        <v>9</v>
      </c>
      <c r="G115" s="53"/>
      <c r="H115" s="53"/>
      <c r="I115" s="53"/>
      <c r="J115" s="8"/>
      <c r="K115" s="8"/>
      <c r="L115" s="8"/>
      <c r="M115" s="116"/>
    </row>
    <row r="119" spans="2:5" ht="12.75">
      <c r="B119" t="s">
        <v>36</v>
      </c>
      <c r="E119" t="s">
        <v>37</v>
      </c>
    </row>
    <row r="121" spans="2:5" ht="12.75">
      <c r="B121" t="s">
        <v>38</v>
      </c>
      <c r="E121" s="17" t="s">
        <v>96</v>
      </c>
    </row>
    <row r="122" spans="1:13" ht="12.75">
      <c r="A122" s="75"/>
      <c r="B122" s="55"/>
      <c r="C122" s="75"/>
      <c r="D122" s="75"/>
      <c r="E122" s="75"/>
      <c r="F122" s="75"/>
      <c r="G122" s="75"/>
      <c r="H122" s="75"/>
      <c r="I122" s="75"/>
      <c r="J122" s="55"/>
      <c r="K122" s="75"/>
      <c r="L122" s="81"/>
      <c r="M122" s="81"/>
    </row>
    <row r="123" spans="1:13" ht="12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1"/>
    </row>
  </sheetData>
  <printOptions/>
  <pageMargins left="0.75" right="0.75" top="0.14" bottom="0.13" header="0.14" footer="0.13"/>
  <pageSetup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Sergunya</cp:lastModifiedBy>
  <cp:lastPrinted>2006-08-28T19:30:50Z</cp:lastPrinted>
  <dcterms:created xsi:type="dcterms:W3CDTF">2005-04-26T18:52:55Z</dcterms:created>
  <dcterms:modified xsi:type="dcterms:W3CDTF">2006-08-31T05:11:35Z</dcterms:modified>
  <cp:category/>
  <cp:version/>
  <cp:contentType/>
  <cp:contentStatus/>
</cp:coreProperties>
</file>